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d.docs.live.net/20f51f7a07321599/FantasyFootball/Playoff/"/>
    </mc:Choice>
  </mc:AlternateContent>
  <xr:revisionPtr revIDLastSave="70" documentId="8_{32F30024-2BE5-43B8-AE4E-515A253175B1}" xr6:coauthVersionLast="47" xr6:coauthVersionMax="47" xr10:uidLastSave="{D28FC87A-9317-4734-9769-420EB010CEED}"/>
  <bookViews>
    <workbookView xWindow="-108" yWindow="-108" windowWidth="23256" windowHeight="13176" activeTab="1" xr2:uid="{00000000-000D-0000-FFFF-FFFF00000000}"/>
  </bookViews>
  <sheets>
    <sheet name="Rules" sheetId="8" r:id="rId1"/>
    <sheet name="Roster Entry" sheetId="1" r:id="rId2"/>
    <sheet name="All Players" sheetId="5" r:id="rId3"/>
  </sheets>
  <definedNames>
    <definedName name="_xlnm._FilterDatabase" localSheetId="2" hidden="1">'All Players'!$C$2:$I$85</definedName>
    <definedName name="_xlnm.Print_Area" localSheetId="0">Rules!$B$1:$B$91</definedName>
    <definedName name="scoringrules" localSheetId="0">Rules!$B$56:$B$80</definedName>
    <definedName name="scoringrules">#REF!</definedName>
    <definedName name="The_following_scoring_method_will_be_used.">"rules"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235" i="1" l="1"/>
  <c r="BG234" i="1"/>
  <c r="BG233" i="1"/>
  <c r="BG232" i="1"/>
  <c r="BG231" i="1"/>
  <c r="BG230" i="1"/>
  <c r="BG229" i="1"/>
  <c r="BG228" i="1"/>
  <c r="BG227" i="1"/>
  <c r="BG226" i="1"/>
  <c r="BG225" i="1"/>
  <c r="BG224" i="1"/>
  <c r="BG223" i="1"/>
  <c r="BG222" i="1"/>
  <c r="BG221" i="1"/>
  <c r="BG220" i="1"/>
  <c r="BG219" i="1"/>
  <c r="BG218" i="1"/>
  <c r="BG217" i="1"/>
  <c r="BG216" i="1"/>
  <c r="BG215" i="1"/>
  <c r="BG214" i="1"/>
  <c r="BG213" i="1"/>
  <c r="BG212" i="1"/>
  <c r="BG211" i="1"/>
  <c r="BG210" i="1"/>
  <c r="BG209" i="1"/>
  <c r="BG208" i="1"/>
  <c r="BG207" i="1"/>
  <c r="BG206" i="1"/>
  <c r="BG205" i="1"/>
  <c r="T10" i="1"/>
  <c r="AB235" i="1"/>
  <c r="AA235" i="1"/>
  <c r="Z235" i="1"/>
  <c r="Y235" i="1"/>
  <c r="X235" i="1"/>
  <c r="W235" i="1"/>
  <c r="V235" i="1"/>
  <c r="U235" i="1"/>
  <c r="T235" i="1"/>
  <c r="AB234" i="1"/>
  <c r="AA234" i="1"/>
  <c r="Z234" i="1"/>
  <c r="Y234" i="1"/>
  <c r="X234" i="1"/>
  <c r="W234" i="1"/>
  <c r="V234" i="1"/>
  <c r="U234" i="1"/>
  <c r="T234" i="1"/>
  <c r="AB233" i="1"/>
  <c r="AA233" i="1"/>
  <c r="Z233" i="1"/>
  <c r="Y233" i="1"/>
  <c r="X233" i="1"/>
  <c r="W233" i="1"/>
  <c r="V233" i="1"/>
  <c r="U233" i="1"/>
  <c r="T233" i="1"/>
  <c r="AB232" i="1"/>
  <c r="AA232" i="1"/>
  <c r="Z232" i="1"/>
  <c r="Y232" i="1"/>
  <c r="X232" i="1"/>
  <c r="W232" i="1"/>
  <c r="V232" i="1"/>
  <c r="U232" i="1"/>
  <c r="T232" i="1"/>
  <c r="AB231" i="1"/>
  <c r="AA231" i="1"/>
  <c r="Z231" i="1"/>
  <c r="Y231" i="1"/>
  <c r="X231" i="1"/>
  <c r="W231" i="1"/>
  <c r="V231" i="1"/>
  <c r="U231" i="1"/>
  <c r="T231" i="1"/>
  <c r="AB230" i="1"/>
  <c r="AA230" i="1"/>
  <c r="Z230" i="1"/>
  <c r="Y230" i="1"/>
  <c r="X230" i="1"/>
  <c r="W230" i="1"/>
  <c r="V230" i="1"/>
  <c r="U230" i="1"/>
  <c r="T230" i="1"/>
  <c r="AB229" i="1"/>
  <c r="AA229" i="1"/>
  <c r="Z229" i="1"/>
  <c r="Y229" i="1"/>
  <c r="X229" i="1"/>
  <c r="W229" i="1"/>
  <c r="V229" i="1"/>
  <c r="U229" i="1"/>
  <c r="T229" i="1"/>
  <c r="AB228" i="1"/>
  <c r="AA228" i="1"/>
  <c r="Z228" i="1"/>
  <c r="Y228" i="1"/>
  <c r="X228" i="1"/>
  <c r="W228" i="1"/>
  <c r="V228" i="1"/>
  <c r="U228" i="1"/>
  <c r="T228" i="1"/>
  <c r="AB227" i="1"/>
  <c r="AA227" i="1"/>
  <c r="Z227" i="1"/>
  <c r="Y227" i="1"/>
  <c r="X227" i="1"/>
  <c r="W227" i="1"/>
  <c r="V227" i="1"/>
  <c r="U227" i="1"/>
  <c r="T227" i="1"/>
  <c r="AB226" i="1"/>
  <c r="AA226" i="1"/>
  <c r="Z226" i="1"/>
  <c r="Y226" i="1"/>
  <c r="X226" i="1"/>
  <c r="W226" i="1"/>
  <c r="V226" i="1"/>
  <c r="U226" i="1"/>
  <c r="T226" i="1"/>
  <c r="AB225" i="1"/>
  <c r="AA225" i="1"/>
  <c r="Z225" i="1"/>
  <c r="Y225" i="1"/>
  <c r="X225" i="1"/>
  <c r="W225" i="1"/>
  <c r="V225" i="1"/>
  <c r="U225" i="1"/>
  <c r="T225" i="1"/>
  <c r="AB224" i="1"/>
  <c r="AA224" i="1"/>
  <c r="Z224" i="1"/>
  <c r="Y224" i="1"/>
  <c r="X224" i="1"/>
  <c r="W224" i="1"/>
  <c r="V224" i="1"/>
  <c r="U224" i="1"/>
  <c r="T224" i="1"/>
  <c r="AB223" i="1"/>
  <c r="AA223" i="1"/>
  <c r="Z223" i="1"/>
  <c r="Y223" i="1"/>
  <c r="X223" i="1"/>
  <c r="W223" i="1"/>
  <c r="V223" i="1"/>
  <c r="U223" i="1"/>
  <c r="T223" i="1"/>
  <c r="AB222" i="1"/>
  <c r="AA222" i="1"/>
  <c r="Z222" i="1"/>
  <c r="Y222" i="1"/>
  <c r="X222" i="1"/>
  <c r="W222" i="1"/>
  <c r="V222" i="1"/>
  <c r="U222" i="1"/>
  <c r="T222" i="1"/>
  <c r="AB221" i="1"/>
  <c r="AA221" i="1"/>
  <c r="Z221" i="1"/>
  <c r="Y221" i="1"/>
  <c r="X221" i="1"/>
  <c r="W221" i="1"/>
  <c r="V221" i="1"/>
  <c r="U221" i="1"/>
  <c r="T221" i="1"/>
  <c r="AB220" i="1"/>
  <c r="AA220" i="1"/>
  <c r="Z220" i="1"/>
  <c r="Y220" i="1"/>
  <c r="X220" i="1"/>
  <c r="W220" i="1"/>
  <c r="V220" i="1"/>
  <c r="U220" i="1"/>
  <c r="T220" i="1"/>
  <c r="AB219" i="1"/>
  <c r="AA219" i="1"/>
  <c r="Z219" i="1"/>
  <c r="Y219" i="1"/>
  <c r="X219" i="1"/>
  <c r="W219" i="1"/>
  <c r="V219" i="1"/>
  <c r="U219" i="1"/>
  <c r="T219" i="1"/>
  <c r="AB218" i="1"/>
  <c r="AA218" i="1"/>
  <c r="Z218" i="1"/>
  <c r="Y218" i="1"/>
  <c r="X218" i="1"/>
  <c r="W218" i="1"/>
  <c r="V218" i="1"/>
  <c r="U218" i="1"/>
  <c r="T218" i="1"/>
  <c r="AB217" i="1"/>
  <c r="AA217" i="1"/>
  <c r="Z217" i="1"/>
  <c r="Y217" i="1"/>
  <c r="X217" i="1"/>
  <c r="W217" i="1"/>
  <c r="V217" i="1"/>
  <c r="U217" i="1"/>
  <c r="T217" i="1"/>
  <c r="AB216" i="1"/>
  <c r="AA216" i="1"/>
  <c r="Z216" i="1"/>
  <c r="Y216" i="1"/>
  <c r="X216" i="1"/>
  <c r="W216" i="1"/>
  <c r="V216" i="1"/>
  <c r="U216" i="1"/>
  <c r="T216" i="1"/>
  <c r="AB215" i="1"/>
  <c r="AA215" i="1"/>
  <c r="Z215" i="1"/>
  <c r="Y215" i="1"/>
  <c r="X215" i="1"/>
  <c r="W215" i="1"/>
  <c r="V215" i="1"/>
  <c r="U215" i="1"/>
  <c r="T215" i="1"/>
  <c r="AB214" i="1"/>
  <c r="AA214" i="1"/>
  <c r="Z214" i="1"/>
  <c r="Y214" i="1"/>
  <c r="X214" i="1"/>
  <c r="W214" i="1"/>
  <c r="V214" i="1"/>
  <c r="U214" i="1"/>
  <c r="T214" i="1"/>
  <c r="AB213" i="1"/>
  <c r="AA213" i="1"/>
  <c r="Z213" i="1"/>
  <c r="Y213" i="1"/>
  <c r="X213" i="1"/>
  <c r="W213" i="1"/>
  <c r="V213" i="1"/>
  <c r="U213" i="1"/>
  <c r="T213" i="1"/>
  <c r="AB212" i="1"/>
  <c r="AA212" i="1"/>
  <c r="Z212" i="1"/>
  <c r="Y212" i="1"/>
  <c r="X212" i="1"/>
  <c r="W212" i="1"/>
  <c r="V212" i="1"/>
  <c r="U212" i="1"/>
  <c r="T212" i="1"/>
  <c r="AB211" i="1"/>
  <c r="AA211" i="1"/>
  <c r="Z211" i="1"/>
  <c r="Y211" i="1"/>
  <c r="X211" i="1"/>
  <c r="W211" i="1"/>
  <c r="V211" i="1"/>
  <c r="U211" i="1"/>
  <c r="T211" i="1"/>
  <c r="AB210" i="1"/>
  <c r="AA210" i="1"/>
  <c r="Z210" i="1"/>
  <c r="Y210" i="1"/>
  <c r="X210" i="1"/>
  <c r="W210" i="1"/>
  <c r="V210" i="1"/>
  <c r="U210" i="1"/>
  <c r="T210" i="1"/>
  <c r="AB209" i="1"/>
  <c r="AA209" i="1"/>
  <c r="Z209" i="1"/>
  <c r="Y209" i="1"/>
  <c r="X209" i="1"/>
  <c r="W209" i="1"/>
  <c r="V209" i="1"/>
  <c r="U209" i="1"/>
  <c r="T209" i="1"/>
  <c r="AB208" i="1"/>
  <c r="AA208" i="1"/>
  <c r="Z208" i="1"/>
  <c r="Y208" i="1"/>
  <c r="X208" i="1"/>
  <c r="W208" i="1"/>
  <c r="V208" i="1"/>
  <c r="U208" i="1"/>
  <c r="T208" i="1"/>
  <c r="AB207" i="1"/>
  <c r="AA207" i="1"/>
  <c r="Z207" i="1"/>
  <c r="Y207" i="1"/>
  <c r="X207" i="1"/>
  <c r="W207" i="1"/>
  <c r="V207" i="1"/>
  <c r="U207" i="1"/>
  <c r="T207" i="1"/>
  <c r="AB206" i="1"/>
  <c r="AA206" i="1"/>
  <c r="Z206" i="1"/>
  <c r="Y206" i="1"/>
  <c r="X206" i="1"/>
  <c r="W206" i="1"/>
  <c r="V206" i="1"/>
  <c r="U206" i="1"/>
  <c r="T206" i="1"/>
  <c r="AB205" i="1"/>
  <c r="AA205" i="1"/>
  <c r="Z205" i="1"/>
  <c r="Y205" i="1"/>
  <c r="X205" i="1"/>
  <c r="W205" i="1"/>
  <c r="V205" i="1"/>
  <c r="U205" i="1"/>
  <c r="T205" i="1"/>
  <c r="BI235" i="1"/>
  <c r="BH235" i="1"/>
  <c r="BF235" i="1"/>
  <c r="BE235" i="1"/>
  <c r="BD235" i="1"/>
  <c r="BC235" i="1"/>
  <c r="BB235" i="1"/>
  <c r="BA235" i="1"/>
  <c r="BI234" i="1"/>
  <c r="BH234" i="1"/>
  <c r="BF234" i="1"/>
  <c r="BE234" i="1"/>
  <c r="BD234" i="1"/>
  <c r="BC234" i="1"/>
  <c r="BB234" i="1"/>
  <c r="BA234" i="1"/>
  <c r="BI233" i="1"/>
  <c r="BH233" i="1"/>
  <c r="BF233" i="1"/>
  <c r="BE233" i="1"/>
  <c r="BD233" i="1"/>
  <c r="BC233" i="1"/>
  <c r="BB233" i="1"/>
  <c r="BA233" i="1"/>
  <c r="BI232" i="1"/>
  <c r="BH232" i="1"/>
  <c r="BF232" i="1"/>
  <c r="BE232" i="1"/>
  <c r="BD232" i="1"/>
  <c r="BC232" i="1"/>
  <c r="BB232" i="1"/>
  <c r="BA232" i="1"/>
  <c r="BI231" i="1"/>
  <c r="BH231" i="1"/>
  <c r="BF231" i="1"/>
  <c r="BE231" i="1"/>
  <c r="BD231" i="1"/>
  <c r="BC231" i="1"/>
  <c r="BB231" i="1"/>
  <c r="BA231" i="1"/>
  <c r="BI230" i="1"/>
  <c r="BH230" i="1"/>
  <c r="BF230" i="1"/>
  <c r="BE230" i="1"/>
  <c r="BD230" i="1"/>
  <c r="BC230" i="1"/>
  <c r="BB230" i="1"/>
  <c r="BA230" i="1"/>
  <c r="BI229" i="1"/>
  <c r="BH229" i="1"/>
  <c r="BF229" i="1"/>
  <c r="BE229" i="1"/>
  <c r="BD229" i="1"/>
  <c r="BC229" i="1"/>
  <c r="BB229" i="1"/>
  <c r="BA229" i="1"/>
  <c r="BI228" i="1"/>
  <c r="BH228" i="1"/>
  <c r="BF228" i="1"/>
  <c r="BE228" i="1"/>
  <c r="BD228" i="1"/>
  <c r="BC228" i="1"/>
  <c r="BB228" i="1"/>
  <c r="BA228" i="1"/>
  <c r="BI227" i="1"/>
  <c r="BH227" i="1"/>
  <c r="BF227" i="1"/>
  <c r="BE227" i="1"/>
  <c r="BD227" i="1"/>
  <c r="BC227" i="1"/>
  <c r="BB227" i="1"/>
  <c r="BA227" i="1"/>
  <c r="BI226" i="1"/>
  <c r="BH226" i="1"/>
  <c r="BF226" i="1"/>
  <c r="BE226" i="1"/>
  <c r="BD226" i="1"/>
  <c r="BC226" i="1"/>
  <c r="BB226" i="1"/>
  <c r="BA226" i="1"/>
  <c r="BI225" i="1"/>
  <c r="BH225" i="1"/>
  <c r="BF225" i="1"/>
  <c r="BE225" i="1"/>
  <c r="BD225" i="1"/>
  <c r="BC225" i="1"/>
  <c r="BB225" i="1"/>
  <c r="BA225" i="1"/>
  <c r="BI224" i="1"/>
  <c r="BH224" i="1"/>
  <c r="BF224" i="1"/>
  <c r="BE224" i="1"/>
  <c r="BD224" i="1"/>
  <c r="BC224" i="1"/>
  <c r="BB224" i="1"/>
  <c r="BA224" i="1"/>
  <c r="BI223" i="1"/>
  <c r="BH223" i="1"/>
  <c r="BF223" i="1"/>
  <c r="BE223" i="1"/>
  <c r="BD223" i="1"/>
  <c r="BC223" i="1"/>
  <c r="BB223" i="1"/>
  <c r="BA223" i="1"/>
  <c r="BI222" i="1"/>
  <c r="BH222" i="1"/>
  <c r="BF222" i="1"/>
  <c r="BE222" i="1"/>
  <c r="BD222" i="1"/>
  <c r="BC222" i="1"/>
  <c r="BB222" i="1"/>
  <c r="BA222" i="1"/>
  <c r="BI221" i="1"/>
  <c r="BH221" i="1"/>
  <c r="BF221" i="1"/>
  <c r="BE221" i="1"/>
  <c r="BD221" i="1"/>
  <c r="BC221" i="1"/>
  <c r="BB221" i="1"/>
  <c r="BA221" i="1"/>
  <c r="BI220" i="1"/>
  <c r="BH220" i="1"/>
  <c r="BF220" i="1"/>
  <c r="BE220" i="1"/>
  <c r="BD220" i="1"/>
  <c r="BC220" i="1"/>
  <c r="BB220" i="1"/>
  <c r="BA220" i="1"/>
  <c r="BI219" i="1"/>
  <c r="BH219" i="1"/>
  <c r="BF219" i="1"/>
  <c r="BE219" i="1"/>
  <c r="BD219" i="1"/>
  <c r="BC219" i="1"/>
  <c r="BB219" i="1"/>
  <c r="BA219" i="1"/>
  <c r="BI218" i="1"/>
  <c r="BH218" i="1"/>
  <c r="BF218" i="1"/>
  <c r="BE218" i="1"/>
  <c r="BD218" i="1"/>
  <c r="BC218" i="1"/>
  <c r="BB218" i="1"/>
  <c r="BA218" i="1"/>
  <c r="BI217" i="1"/>
  <c r="BH217" i="1"/>
  <c r="BF217" i="1"/>
  <c r="BE217" i="1"/>
  <c r="BD217" i="1"/>
  <c r="BC217" i="1"/>
  <c r="BB217" i="1"/>
  <c r="BA217" i="1"/>
  <c r="BI216" i="1"/>
  <c r="BH216" i="1"/>
  <c r="BF216" i="1"/>
  <c r="BE216" i="1"/>
  <c r="BD216" i="1"/>
  <c r="BC216" i="1"/>
  <c r="BB216" i="1"/>
  <c r="BA216" i="1"/>
  <c r="BI215" i="1"/>
  <c r="BH215" i="1"/>
  <c r="BF215" i="1"/>
  <c r="BE215" i="1"/>
  <c r="BD215" i="1"/>
  <c r="BC215" i="1"/>
  <c r="BB215" i="1"/>
  <c r="BA215" i="1"/>
  <c r="BI214" i="1"/>
  <c r="BH214" i="1"/>
  <c r="BF214" i="1"/>
  <c r="BE214" i="1"/>
  <c r="BD214" i="1"/>
  <c r="BC214" i="1"/>
  <c r="BB214" i="1"/>
  <c r="BA214" i="1"/>
  <c r="BI213" i="1"/>
  <c r="BH213" i="1"/>
  <c r="BF213" i="1"/>
  <c r="BE213" i="1"/>
  <c r="BD213" i="1"/>
  <c r="BC213" i="1"/>
  <c r="BB213" i="1"/>
  <c r="BA213" i="1"/>
  <c r="BI212" i="1"/>
  <c r="BH212" i="1"/>
  <c r="BF212" i="1"/>
  <c r="BE212" i="1"/>
  <c r="BD212" i="1"/>
  <c r="BC212" i="1"/>
  <c r="BB212" i="1"/>
  <c r="BA212" i="1"/>
  <c r="BI211" i="1"/>
  <c r="BH211" i="1"/>
  <c r="BF211" i="1"/>
  <c r="BE211" i="1"/>
  <c r="BD211" i="1"/>
  <c r="BC211" i="1"/>
  <c r="BB211" i="1"/>
  <c r="BA211" i="1"/>
  <c r="BI210" i="1"/>
  <c r="BH210" i="1"/>
  <c r="BF210" i="1"/>
  <c r="BE210" i="1"/>
  <c r="BD210" i="1"/>
  <c r="BC210" i="1"/>
  <c r="BB210" i="1"/>
  <c r="BA210" i="1"/>
  <c r="BI209" i="1"/>
  <c r="BH209" i="1"/>
  <c r="BF209" i="1"/>
  <c r="BE209" i="1"/>
  <c r="BD209" i="1"/>
  <c r="BC209" i="1"/>
  <c r="BB209" i="1"/>
  <c r="BA209" i="1"/>
  <c r="BI208" i="1"/>
  <c r="BH208" i="1"/>
  <c r="BF208" i="1"/>
  <c r="BE208" i="1"/>
  <c r="BD208" i="1"/>
  <c r="BC208" i="1"/>
  <c r="BB208" i="1"/>
  <c r="BA208" i="1"/>
  <c r="BI207" i="1"/>
  <c r="BH207" i="1"/>
  <c r="BF207" i="1"/>
  <c r="BE207" i="1"/>
  <c r="BD207" i="1"/>
  <c r="BC207" i="1"/>
  <c r="BB207" i="1"/>
  <c r="BA207" i="1"/>
  <c r="BI206" i="1"/>
  <c r="BH206" i="1"/>
  <c r="BF206" i="1"/>
  <c r="BE206" i="1"/>
  <c r="BD206" i="1"/>
  <c r="BC206" i="1"/>
  <c r="BB206" i="1"/>
  <c r="BA206" i="1"/>
  <c r="BI205" i="1"/>
  <c r="BH205" i="1"/>
  <c r="BF205" i="1"/>
  <c r="BE205" i="1"/>
  <c r="BD205" i="1"/>
  <c r="BC205" i="1"/>
  <c r="BB205" i="1"/>
  <c r="BA205" i="1"/>
  <c r="AB23" i="1"/>
  <c r="AA23" i="1"/>
  <c r="Z23" i="1"/>
  <c r="Y23" i="1"/>
  <c r="X23" i="1"/>
  <c r="W23" i="1"/>
  <c r="V23" i="1"/>
  <c r="U23" i="1"/>
  <c r="T23" i="1"/>
  <c r="AB22" i="1"/>
  <c r="AA22" i="1"/>
  <c r="Z22" i="1"/>
  <c r="Y22" i="1"/>
  <c r="X22" i="1"/>
  <c r="W22" i="1"/>
  <c r="V22" i="1"/>
  <c r="U22" i="1"/>
  <c r="T22" i="1"/>
  <c r="AB21" i="1"/>
  <c r="AA21" i="1"/>
  <c r="Z21" i="1"/>
  <c r="Y21" i="1"/>
  <c r="X21" i="1"/>
  <c r="W21" i="1"/>
  <c r="V21" i="1"/>
  <c r="U21" i="1"/>
  <c r="T21" i="1"/>
  <c r="AB20" i="1"/>
  <c r="AA20" i="1"/>
  <c r="Z20" i="1"/>
  <c r="Y20" i="1"/>
  <c r="X20" i="1"/>
  <c r="W20" i="1"/>
  <c r="V20" i="1"/>
  <c r="U20" i="1"/>
  <c r="T20" i="1"/>
  <c r="AB19" i="1"/>
  <c r="AA19" i="1"/>
  <c r="Z19" i="1"/>
  <c r="Y19" i="1"/>
  <c r="X19" i="1"/>
  <c r="W19" i="1"/>
  <c r="V19" i="1"/>
  <c r="U19" i="1"/>
  <c r="T19" i="1"/>
  <c r="AB18" i="1"/>
  <c r="AA18" i="1"/>
  <c r="Z18" i="1"/>
  <c r="Y18" i="1"/>
  <c r="X18" i="1"/>
  <c r="W18" i="1"/>
  <c r="V18" i="1"/>
  <c r="U18" i="1"/>
  <c r="T18" i="1"/>
  <c r="AB17" i="1"/>
  <c r="AA17" i="1"/>
  <c r="Z17" i="1"/>
  <c r="Y17" i="1"/>
  <c r="X17" i="1"/>
  <c r="W17" i="1"/>
  <c r="V17" i="1"/>
  <c r="U17" i="1"/>
  <c r="T17" i="1"/>
  <c r="AB16" i="1"/>
  <c r="AA16" i="1"/>
  <c r="Z16" i="1"/>
  <c r="Y16" i="1"/>
  <c r="X16" i="1"/>
  <c r="W16" i="1"/>
  <c r="V16" i="1"/>
  <c r="U16" i="1"/>
  <c r="T16" i="1"/>
  <c r="AB15" i="1"/>
  <c r="AA15" i="1"/>
  <c r="Z15" i="1"/>
  <c r="Y15" i="1"/>
  <c r="X15" i="1"/>
  <c r="W15" i="1"/>
  <c r="V15" i="1"/>
  <c r="U15" i="1"/>
  <c r="T15" i="1"/>
  <c r="AB14" i="1"/>
  <c r="AA14" i="1"/>
  <c r="Z14" i="1"/>
  <c r="Y14" i="1"/>
  <c r="X14" i="1"/>
  <c r="W14" i="1"/>
  <c r="V14" i="1"/>
  <c r="U14" i="1"/>
  <c r="T14" i="1"/>
  <c r="AB13" i="1"/>
  <c r="AA13" i="1"/>
  <c r="Z13" i="1"/>
  <c r="Y13" i="1"/>
  <c r="X13" i="1"/>
  <c r="W13" i="1"/>
  <c r="V13" i="1"/>
  <c r="U13" i="1"/>
  <c r="T13" i="1"/>
  <c r="AB12" i="1"/>
  <c r="AA12" i="1"/>
  <c r="Z12" i="1"/>
  <c r="Y12" i="1"/>
  <c r="X12" i="1"/>
  <c r="W12" i="1"/>
  <c r="V12" i="1"/>
  <c r="U12" i="1"/>
  <c r="T12" i="1"/>
  <c r="AB11" i="1"/>
  <c r="AA11" i="1"/>
  <c r="Z11" i="1"/>
  <c r="Y11" i="1"/>
  <c r="X11" i="1"/>
  <c r="W11" i="1"/>
  <c r="V11" i="1"/>
  <c r="U11" i="1"/>
  <c r="T11" i="1"/>
  <c r="AB10" i="1"/>
  <c r="AA10" i="1"/>
  <c r="Z10" i="1"/>
  <c r="Y10" i="1"/>
  <c r="X10" i="1"/>
  <c r="W10" i="1"/>
  <c r="V10" i="1"/>
  <c r="U10" i="1"/>
  <c r="H603" i="1"/>
  <c r="H604" i="1" s="1"/>
  <c r="H605" i="1" s="1"/>
  <c r="H606" i="1" s="1"/>
  <c r="H607" i="1" s="1"/>
  <c r="H608" i="1" s="1"/>
  <c r="H609" i="1" s="1"/>
  <c r="H610" i="1" s="1"/>
  <c r="H611" i="1" s="1"/>
  <c r="H612" i="1" s="1"/>
  <c r="H613" i="1" s="1"/>
  <c r="H614" i="1" s="1"/>
  <c r="H615" i="1" s="1"/>
  <c r="H616" i="1" s="1"/>
  <c r="H617" i="1" s="1"/>
  <c r="H618" i="1" s="1"/>
  <c r="H619" i="1" s="1"/>
  <c r="H690" i="1" s="1"/>
  <c r="H691" i="1" s="1"/>
  <c r="H692" i="1" s="1"/>
  <c r="H693" i="1" s="1"/>
  <c r="H694" i="1" s="1"/>
  <c r="H695" i="1" s="1"/>
  <c r="H696" i="1" s="1"/>
  <c r="H697" i="1" s="1"/>
  <c r="H698" i="1" s="1"/>
  <c r="H699" i="1" s="1"/>
  <c r="H700" i="1" s="1"/>
  <c r="H701" i="1" s="1"/>
  <c r="H702" i="1" s="1"/>
  <c r="H703" i="1" s="1"/>
  <c r="H704" i="1" s="1"/>
  <c r="H705" i="1" s="1"/>
  <c r="H706" i="1" s="1"/>
  <c r="H707" i="1" s="1"/>
  <c r="H708" i="1" s="1"/>
  <c r="H709" i="1" s="1"/>
  <c r="H637" i="1" s="1"/>
  <c r="H638" i="1" s="1"/>
  <c r="H639" i="1" s="1"/>
  <c r="H640" i="1" s="1"/>
  <c r="H641" i="1" s="1"/>
  <c r="H642" i="1" s="1"/>
  <c r="H643" i="1" s="1"/>
  <c r="H644" i="1" s="1"/>
  <c r="H645" i="1" s="1"/>
  <c r="H646" i="1" s="1"/>
  <c r="H647" i="1" s="1"/>
  <c r="H648" i="1" s="1"/>
  <c r="H649" i="1" s="1"/>
  <c r="H650" i="1" s="1"/>
  <c r="H651" i="1" s="1"/>
  <c r="H652" i="1" s="1"/>
  <c r="H653" i="1" s="1"/>
  <c r="H654" i="1" s="1"/>
  <c r="H655" i="1" s="1"/>
  <c r="H656" i="1" s="1"/>
  <c r="H657" i="1" s="1"/>
  <c r="H658" i="1" s="1"/>
  <c r="H659" i="1" s="1"/>
  <c r="H660" i="1" s="1"/>
  <c r="H661" i="1" s="1"/>
  <c r="H662" i="1" s="1"/>
  <c r="H663" i="1" s="1"/>
  <c r="H664" i="1" s="1"/>
  <c r="H665" i="1" s="1"/>
  <c r="H666" i="1" s="1"/>
  <c r="H667" i="1" s="1"/>
  <c r="H668" i="1" s="1"/>
  <c r="H669" i="1" s="1"/>
  <c r="H670" i="1" s="1"/>
  <c r="H671" i="1" s="1"/>
  <c r="H672" i="1" s="1"/>
  <c r="H673" i="1" s="1"/>
  <c r="H674" i="1" s="1"/>
  <c r="H675" i="1" s="1"/>
  <c r="H676" i="1" s="1"/>
  <c r="H677" i="1" s="1"/>
  <c r="H678" i="1" s="1"/>
  <c r="H679" i="1" s="1"/>
  <c r="H680" i="1" s="1"/>
  <c r="H681" i="1" s="1"/>
  <c r="H682" i="1" s="1"/>
  <c r="H683" i="1" s="1"/>
  <c r="H684" i="1" s="1"/>
  <c r="H685" i="1" s="1"/>
  <c r="H686" i="1" s="1"/>
  <c r="H687" i="1" s="1"/>
  <c r="H688" i="1" s="1"/>
  <c r="H689" i="1" s="1"/>
  <c r="H620" i="1" s="1"/>
  <c r="H621" i="1" s="1"/>
  <c r="H622" i="1" s="1"/>
  <c r="H623" i="1" s="1"/>
  <c r="H624" i="1" s="1"/>
  <c r="H625" i="1" s="1"/>
  <c r="H626" i="1" s="1"/>
  <c r="H627" i="1" s="1"/>
  <c r="H628" i="1" s="1"/>
  <c r="H629" i="1" s="1"/>
  <c r="H630" i="1" s="1"/>
  <c r="H631" i="1" s="1"/>
  <c r="H632" i="1" s="1"/>
  <c r="H633" i="1" s="1"/>
  <c r="H634" i="1" s="1"/>
  <c r="H635" i="1" s="1"/>
  <c r="H636" i="1" s="1"/>
  <c r="H710" i="1" s="1"/>
  <c r="H711" i="1" s="1"/>
  <c r="H712" i="1" s="1"/>
  <c r="H713" i="1" s="1"/>
  <c r="H714" i="1" s="1"/>
  <c r="H715" i="1" s="1"/>
  <c r="H716" i="1" s="1"/>
  <c r="H717" i="1" s="1"/>
  <c r="H718" i="1" s="1"/>
  <c r="H719" i="1" s="1"/>
  <c r="H720" i="1" s="1"/>
  <c r="H721" i="1" s="1"/>
  <c r="H722" i="1" s="1"/>
  <c r="H723" i="1" s="1"/>
  <c r="H724" i="1" s="1"/>
  <c r="H725" i="1" s="1"/>
  <c r="H726" i="1" s="1"/>
  <c r="H727" i="1" s="1"/>
  <c r="H728" i="1" s="1"/>
  <c r="H729" i="1" s="1"/>
  <c r="H730" i="1" s="1"/>
  <c r="H731" i="1" s="1"/>
  <c r="H732" i="1" s="1"/>
  <c r="H733" i="1" s="1"/>
  <c r="H734" i="1" s="1"/>
  <c r="H735" i="1" s="1"/>
  <c r="H736" i="1" s="1"/>
  <c r="H737" i="1" s="1"/>
  <c r="H738" i="1" s="1"/>
  <c r="H739" i="1" s="1"/>
  <c r="H740" i="1" s="1"/>
  <c r="H741" i="1" s="1"/>
  <c r="H742" i="1" s="1"/>
  <c r="H743" i="1" s="1"/>
  <c r="H744" i="1" s="1"/>
  <c r="H745" i="1" s="1"/>
  <c r="H746" i="1" s="1"/>
  <c r="H747" i="1" s="1"/>
  <c r="H748" i="1" s="1"/>
  <c r="H749" i="1" s="1"/>
  <c r="H750" i="1" s="1"/>
  <c r="H751" i="1" s="1"/>
  <c r="H752" i="1" s="1"/>
  <c r="H753" i="1" s="1"/>
  <c r="H754" i="1" s="1"/>
  <c r="H755" i="1" s="1"/>
  <c r="H756" i="1" s="1"/>
  <c r="H757" i="1" s="1"/>
  <c r="H758" i="1" s="1"/>
  <c r="H759" i="1" s="1"/>
  <c r="H760" i="1" s="1"/>
  <c r="H761" i="1" s="1"/>
  <c r="H762" i="1" s="1"/>
  <c r="H763" i="1" s="1"/>
  <c r="H764" i="1" s="1"/>
  <c r="H765" i="1" s="1"/>
  <c r="H766" i="1" s="1"/>
  <c r="H767" i="1" s="1"/>
  <c r="H768" i="1" s="1"/>
  <c r="H769" i="1" s="1"/>
  <c r="H770" i="1" s="1"/>
  <c r="H771" i="1" s="1"/>
  <c r="H772" i="1" s="1"/>
  <c r="H773" i="1" s="1"/>
  <c r="H774" i="1" s="1"/>
  <c r="H775" i="1" s="1"/>
  <c r="H776" i="1" s="1"/>
  <c r="H777" i="1" s="1"/>
  <c r="H778" i="1" s="1"/>
  <c r="H779" i="1" s="1"/>
  <c r="H780" i="1" s="1"/>
  <c r="H781" i="1" s="1"/>
  <c r="H782" i="1" s="1"/>
  <c r="H783" i="1" s="1"/>
  <c r="H784" i="1" s="1"/>
  <c r="H785" i="1" s="1"/>
  <c r="H786" i="1" s="1"/>
  <c r="H787" i="1" s="1"/>
  <c r="H788" i="1" s="1"/>
  <c r="H789" i="1" s="1"/>
  <c r="H790" i="1" s="1"/>
  <c r="H791" i="1" s="1"/>
  <c r="H792" i="1" s="1"/>
  <c r="H793" i="1" s="1"/>
  <c r="H794" i="1" s="1"/>
  <c r="H795" i="1" s="1"/>
  <c r="H796" i="1" s="1"/>
  <c r="H797" i="1" s="1"/>
  <c r="H798" i="1" s="1"/>
  <c r="H799" i="1" s="1"/>
  <c r="H800" i="1" s="1"/>
  <c r="H801" i="1" s="1"/>
  <c r="H802" i="1" s="1"/>
  <c r="H803" i="1" s="1"/>
  <c r="H804" i="1" s="1"/>
  <c r="H805" i="1" s="1"/>
  <c r="H806" i="1" s="1"/>
  <c r="H807" i="1" s="1"/>
  <c r="H808" i="1" s="1"/>
  <c r="H809" i="1" s="1"/>
  <c r="H76" i="1" l="1"/>
  <c r="H75" i="1" s="1"/>
  <c r="H74" i="1" s="1"/>
  <c r="H73" i="1" s="1"/>
  <c r="H72" i="1" s="1"/>
  <c r="H71" i="1" s="1"/>
  <c r="H70" i="1" s="1"/>
  <c r="H69" i="1" s="1"/>
  <c r="H68" i="1" s="1"/>
  <c r="H67" i="1" s="1"/>
  <c r="H66" i="1" s="1"/>
  <c r="H65" i="1" s="1"/>
  <c r="H64" i="1" s="1"/>
  <c r="H63" i="1" s="1"/>
  <c r="H62" i="1" s="1"/>
  <c r="H61" i="1" s="1"/>
  <c r="H60" i="1" s="1"/>
  <c r="H59" i="1" s="1"/>
  <c r="H58" i="1" s="1"/>
  <c r="H57" i="1" s="1"/>
  <c r="H56" i="1" s="1"/>
  <c r="H55" i="1" s="1"/>
  <c r="H54" i="1" s="1"/>
  <c r="H53" i="1" s="1"/>
  <c r="H52" i="1" s="1"/>
  <c r="H51" i="1" s="1"/>
  <c r="H50" i="1" s="1"/>
  <c r="H49" i="1" s="1"/>
  <c r="H48" i="1" s="1"/>
  <c r="H47" i="1" s="1"/>
  <c r="H46" i="1" s="1"/>
  <c r="H45" i="1" s="1"/>
  <c r="H44" i="1" s="1"/>
  <c r="H43" i="1" s="1"/>
  <c r="H42" i="1" s="1"/>
  <c r="H41" i="1" s="1"/>
  <c r="H40" i="1" s="1"/>
  <c r="H39" i="1" s="1"/>
  <c r="H38" i="1" s="1"/>
  <c r="H37" i="1" l="1"/>
  <c r="H36" i="1" s="1"/>
  <c r="H35" i="1" s="1"/>
  <c r="H34" i="1" s="1"/>
  <c r="H33" i="1" s="1"/>
  <c r="H32" i="1" s="1"/>
  <c r="H31" i="1" s="1"/>
  <c r="H30" i="1" s="1"/>
  <c r="H29" i="1" s="1"/>
  <c r="H28" i="1" s="1"/>
  <c r="H27" i="1" s="1"/>
  <c r="AW235" i="1" l="1"/>
  <c r="AW234" i="1"/>
  <c r="AW233" i="1"/>
  <c r="AW232" i="1"/>
  <c r="AW231" i="1"/>
  <c r="AW230" i="1"/>
  <c r="AW229" i="1"/>
  <c r="AW228" i="1"/>
  <c r="AW227" i="1"/>
  <c r="AW226" i="1"/>
  <c r="AW225" i="1"/>
  <c r="AW224" i="1"/>
  <c r="AW223" i="1"/>
  <c r="AW222" i="1"/>
  <c r="AW221" i="1"/>
  <c r="AW220" i="1"/>
  <c r="AW219" i="1"/>
  <c r="AW218" i="1"/>
  <c r="AW217" i="1"/>
  <c r="AW216" i="1"/>
  <c r="AW215" i="1"/>
  <c r="AW214" i="1"/>
  <c r="AW213" i="1"/>
  <c r="AW212" i="1"/>
  <c r="AW211" i="1"/>
  <c r="AW210" i="1"/>
  <c r="AW209" i="1"/>
  <c r="AW208" i="1"/>
  <c r="AW207" i="1"/>
  <c r="AW206" i="1"/>
  <c r="AW205" i="1"/>
  <c r="AY235" i="1" l="1"/>
  <c r="AX235" i="1"/>
  <c r="AV235" i="1"/>
  <c r="AU235" i="1"/>
  <c r="AT235" i="1"/>
  <c r="AS235" i="1"/>
  <c r="AR235" i="1"/>
  <c r="AQ235" i="1"/>
  <c r="AY234" i="1"/>
  <c r="AX234" i="1"/>
  <c r="AV234" i="1"/>
  <c r="AU234" i="1"/>
  <c r="AT234" i="1"/>
  <c r="AS234" i="1"/>
  <c r="AR234" i="1"/>
  <c r="AQ234" i="1"/>
  <c r="AY233" i="1"/>
  <c r="AX233" i="1"/>
  <c r="AV233" i="1"/>
  <c r="AU233" i="1"/>
  <c r="AT233" i="1"/>
  <c r="AS233" i="1"/>
  <c r="AR233" i="1"/>
  <c r="AQ233" i="1"/>
  <c r="AY232" i="1"/>
  <c r="AX232" i="1"/>
  <c r="AV232" i="1"/>
  <c r="AU232" i="1"/>
  <c r="AT232" i="1"/>
  <c r="AS232" i="1"/>
  <c r="AR232" i="1"/>
  <c r="AQ232" i="1"/>
  <c r="AY231" i="1"/>
  <c r="AX231" i="1"/>
  <c r="AV231" i="1"/>
  <c r="AU231" i="1"/>
  <c r="AT231" i="1"/>
  <c r="AS231" i="1"/>
  <c r="AR231" i="1"/>
  <c r="AQ231" i="1"/>
  <c r="AY230" i="1"/>
  <c r="AX230" i="1"/>
  <c r="AV230" i="1"/>
  <c r="AU230" i="1"/>
  <c r="AT230" i="1"/>
  <c r="AS230" i="1"/>
  <c r="AR230" i="1"/>
  <c r="AQ230" i="1"/>
  <c r="AY229" i="1"/>
  <c r="AX229" i="1"/>
  <c r="AV229" i="1"/>
  <c r="AU229" i="1"/>
  <c r="AT229" i="1"/>
  <c r="AS229" i="1"/>
  <c r="AR229" i="1"/>
  <c r="AQ229" i="1"/>
  <c r="AY228" i="1"/>
  <c r="AX228" i="1"/>
  <c r="AV228" i="1"/>
  <c r="AU228" i="1"/>
  <c r="AT228" i="1"/>
  <c r="AS228" i="1"/>
  <c r="AR228" i="1"/>
  <c r="AQ228" i="1"/>
  <c r="AY227" i="1"/>
  <c r="AX227" i="1"/>
  <c r="AV227" i="1"/>
  <c r="AU227" i="1"/>
  <c r="AT227" i="1"/>
  <c r="AS227" i="1"/>
  <c r="AR227" i="1"/>
  <c r="AQ227" i="1"/>
  <c r="AY226" i="1"/>
  <c r="AX226" i="1"/>
  <c r="AV226" i="1"/>
  <c r="AU226" i="1"/>
  <c r="AT226" i="1"/>
  <c r="AS226" i="1"/>
  <c r="AR226" i="1"/>
  <c r="AQ226" i="1"/>
  <c r="AY225" i="1"/>
  <c r="AX225" i="1"/>
  <c r="AV225" i="1"/>
  <c r="AU225" i="1"/>
  <c r="AT225" i="1"/>
  <c r="AS225" i="1"/>
  <c r="AR225" i="1"/>
  <c r="AQ225" i="1"/>
  <c r="AY224" i="1"/>
  <c r="AX224" i="1"/>
  <c r="AV224" i="1"/>
  <c r="AU224" i="1"/>
  <c r="AT224" i="1"/>
  <c r="AS224" i="1"/>
  <c r="AR224" i="1"/>
  <c r="AQ224" i="1"/>
  <c r="AY223" i="1"/>
  <c r="AX223" i="1"/>
  <c r="AV223" i="1"/>
  <c r="AU223" i="1"/>
  <c r="AT223" i="1"/>
  <c r="AS223" i="1"/>
  <c r="AR223" i="1"/>
  <c r="AQ223" i="1"/>
  <c r="AY222" i="1"/>
  <c r="AX222" i="1"/>
  <c r="AV222" i="1"/>
  <c r="AU222" i="1"/>
  <c r="AT222" i="1"/>
  <c r="AS222" i="1"/>
  <c r="AR222" i="1"/>
  <c r="AQ222" i="1"/>
  <c r="AY221" i="1"/>
  <c r="AX221" i="1"/>
  <c r="AV221" i="1"/>
  <c r="AU221" i="1"/>
  <c r="AT221" i="1"/>
  <c r="AS221" i="1"/>
  <c r="AR221" i="1"/>
  <c r="AQ221" i="1"/>
  <c r="AY220" i="1"/>
  <c r="AX220" i="1"/>
  <c r="AV220" i="1"/>
  <c r="AU220" i="1"/>
  <c r="AT220" i="1"/>
  <c r="AS220" i="1"/>
  <c r="AR220" i="1"/>
  <c r="AQ220" i="1"/>
  <c r="AY219" i="1"/>
  <c r="AX219" i="1"/>
  <c r="AV219" i="1"/>
  <c r="AU219" i="1"/>
  <c r="AT219" i="1"/>
  <c r="AS219" i="1"/>
  <c r="AR219" i="1"/>
  <c r="AQ219" i="1"/>
  <c r="AY218" i="1"/>
  <c r="AX218" i="1"/>
  <c r="AV218" i="1"/>
  <c r="AU218" i="1"/>
  <c r="AT218" i="1"/>
  <c r="AS218" i="1"/>
  <c r="AR218" i="1"/>
  <c r="AQ218" i="1"/>
  <c r="AY217" i="1"/>
  <c r="AX217" i="1"/>
  <c r="AV217" i="1"/>
  <c r="AU217" i="1"/>
  <c r="AT217" i="1"/>
  <c r="AS217" i="1"/>
  <c r="AR217" i="1"/>
  <c r="AQ217" i="1"/>
  <c r="AY216" i="1"/>
  <c r="AX216" i="1"/>
  <c r="AV216" i="1"/>
  <c r="AU216" i="1"/>
  <c r="AT216" i="1"/>
  <c r="AS216" i="1"/>
  <c r="AR216" i="1"/>
  <c r="AQ216" i="1"/>
  <c r="AY215" i="1"/>
  <c r="AX215" i="1"/>
  <c r="AV215" i="1"/>
  <c r="AU215" i="1"/>
  <c r="AT215" i="1"/>
  <c r="AS215" i="1"/>
  <c r="AR215" i="1"/>
  <c r="AQ215" i="1"/>
  <c r="AY214" i="1"/>
  <c r="AX214" i="1"/>
  <c r="AV214" i="1"/>
  <c r="AU214" i="1"/>
  <c r="AT214" i="1"/>
  <c r="AS214" i="1"/>
  <c r="AR214" i="1"/>
  <c r="AQ214" i="1"/>
  <c r="AY213" i="1"/>
  <c r="AX213" i="1"/>
  <c r="AV213" i="1"/>
  <c r="AU213" i="1"/>
  <c r="AT213" i="1"/>
  <c r="AS213" i="1"/>
  <c r="AR213" i="1"/>
  <c r="AQ213" i="1"/>
  <c r="AY212" i="1"/>
  <c r="AX212" i="1"/>
  <c r="AV212" i="1"/>
  <c r="AU212" i="1"/>
  <c r="AT212" i="1"/>
  <c r="AS212" i="1"/>
  <c r="AR212" i="1"/>
  <c r="AQ212" i="1"/>
  <c r="AY211" i="1"/>
  <c r="AX211" i="1"/>
  <c r="AV211" i="1"/>
  <c r="AU211" i="1"/>
  <c r="AT211" i="1"/>
  <c r="AS211" i="1"/>
  <c r="AR211" i="1"/>
  <c r="AQ211" i="1"/>
  <c r="AY210" i="1"/>
  <c r="AX210" i="1"/>
  <c r="AV210" i="1"/>
  <c r="AU210" i="1"/>
  <c r="AT210" i="1"/>
  <c r="AS210" i="1"/>
  <c r="AR210" i="1"/>
  <c r="AQ210" i="1"/>
  <c r="AY209" i="1"/>
  <c r="AX209" i="1"/>
  <c r="AV209" i="1"/>
  <c r="AU209" i="1"/>
  <c r="AT209" i="1"/>
  <c r="AS209" i="1"/>
  <c r="AR209" i="1"/>
  <c r="AQ209" i="1"/>
  <c r="AY208" i="1"/>
  <c r="AX208" i="1"/>
  <c r="AV208" i="1"/>
  <c r="AU208" i="1"/>
  <c r="AT208" i="1"/>
  <c r="AS208" i="1"/>
  <c r="AR208" i="1"/>
  <c r="AQ208" i="1"/>
  <c r="AY207" i="1"/>
  <c r="AX207" i="1"/>
  <c r="AV207" i="1"/>
  <c r="AU207" i="1"/>
  <c r="AT207" i="1"/>
  <c r="AS207" i="1"/>
  <c r="AR207" i="1"/>
  <c r="AQ207" i="1"/>
  <c r="AY206" i="1"/>
  <c r="AX206" i="1"/>
  <c r="AV206" i="1"/>
  <c r="AU206" i="1"/>
  <c r="AT206" i="1"/>
  <c r="AS206" i="1"/>
  <c r="AR206" i="1"/>
  <c r="AQ206" i="1"/>
  <c r="AY205" i="1"/>
  <c r="AX205" i="1"/>
  <c r="AV205" i="1"/>
  <c r="AU205" i="1"/>
  <c r="AT205" i="1"/>
  <c r="AS205" i="1"/>
  <c r="AR205" i="1"/>
  <c r="AQ205" i="1"/>
  <c r="R3" i="1"/>
  <c r="AP217" i="1" l="1"/>
  <c r="AP218" i="1"/>
  <c r="AP221" i="1"/>
  <c r="AP223" i="1"/>
  <c r="AP225" i="1"/>
  <c r="AP226" i="1"/>
  <c r="AP228" i="1"/>
  <c r="AP229" i="1"/>
  <c r="AP234" i="1"/>
  <c r="AP235" i="1"/>
  <c r="AJ208" i="1"/>
  <c r="AJ216" i="1"/>
  <c r="AJ224" i="1"/>
  <c r="AJ225" i="1"/>
  <c r="AJ228" i="1"/>
  <c r="AJ232" i="1"/>
  <c r="AJ233" i="1"/>
  <c r="AP224" i="1"/>
  <c r="AP233" i="1"/>
  <c r="AP222" i="1"/>
  <c r="AP232" i="1"/>
  <c r="AP227" i="1"/>
  <c r="AP230" i="1"/>
  <c r="AP231" i="1"/>
  <c r="AP219" i="1"/>
  <c r="AP220" i="1"/>
  <c r="AJ209" i="1"/>
  <c r="AJ220" i="1"/>
  <c r="AJ212" i="1"/>
  <c r="AJ217" i="1"/>
  <c r="AJ206" i="1"/>
  <c r="AJ207" i="1"/>
  <c r="AJ210" i="1"/>
  <c r="AJ211" i="1"/>
  <c r="AJ213" i="1"/>
  <c r="AJ214" i="1"/>
  <c r="AJ215" i="1"/>
  <c r="AJ218" i="1"/>
  <c r="AJ219" i="1"/>
  <c r="AJ221" i="1"/>
  <c r="AJ222" i="1"/>
  <c r="AJ223" i="1"/>
  <c r="AJ226" i="1"/>
  <c r="AJ227" i="1"/>
  <c r="AJ229" i="1"/>
  <c r="AJ230" i="1"/>
  <c r="AJ231" i="1"/>
  <c r="AJ234" i="1"/>
  <c r="AJ235" i="1"/>
  <c r="AJ205" i="1"/>
  <c r="AP215" i="1"/>
  <c r="AP213" i="1"/>
  <c r="AP209" i="1"/>
  <c r="AP214" i="1"/>
  <c r="AP216" i="1"/>
  <c r="AP212" i="1"/>
  <c r="AP207" i="1"/>
  <c r="AP211" i="1"/>
  <c r="AP210" i="1"/>
  <c r="AP208" i="1"/>
  <c r="AP206" i="1"/>
  <c r="AP205" i="1"/>
  <c r="AZ216" i="1"/>
  <c r="AE225" i="1"/>
  <c r="AZ218" i="1"/>
  <c r="AZ235" i="1"/>
  <c r="AG221" i="1"/>
  <c r="AL207" i="1"/>
  <c r="AH214" i="1"/>
  <c r="AI219" i="1"/>
  <c r="AH220" i="1"/>
  <c r="AH226" i="1"/>
  <c r="AH232" i="1"/>
  <c r="AZ206" i="1"/>
  <c r="AZ207" i="1"/>
  <c r="AZ208" i="1"/>
  <c r="AZ209" i="1"/>
  <c r="AZ210" i="1"/>
  <c r="AZ211" i="1"/>
  <c r="AZ212" i="1"/>
  <c r="AZ213" i="1"/>
  <c r="AZ214" i="1"/>
  <c r="AZ215" i="1"/>
  <c r="AZ217" i="1"/>
  <c r="AZ219" i="1"/>
  <c r="AZ220" i="1"/>
  <c r="AZ221" i="1"/>
  <c r="AZ222" i="1"/>
  <c r="AZ223" i="1"/>
  <c r="AZ224" i="1"/>
  <c r="AZ225" i="1"/>
  <c r="AZ226" i="1"/>
  <c r="AZ227" i="1"/>
  <c r="AZ228" i="1"/>
  <c r="AZ229" i="1"/>
  <c r="AZ230" i="1"/>
  <c r="AZ231" i="1"/>
  <c r="AZ232" i="1"/>
  <c r="AZ233" i="1"/>
  <c r="AZ234" i="1"/>
  <c r="AG232" i="1"/>
  <c r="AD205" i="1"/>
  <c r="AG206" i="1"/>
  <c r="AH208" i="1"/>
  <c r="AL211" i="1"/>
  <c r="AF213" i="1"/>
  <c r="S216" i="1"/>
  <c r="S218" i="1"/>
  <c r="AF221" i="1"/>
  <c r="AL222" i="1"/>
  <c r="AL226" i="1"/>
  <c r="AF228" i="1"/>
  <c r="AG229" i="1"/>
  <c r="AG230" i="1"/>
  <c r="AE232" i="1"/>
  <c r="AH233" i="1"/>
  <c r="AZ205" i="1"/>
  <c r="AK213" i="1"/>
  <c r="AK224" i="1"/>
  <c r="AE207" i="1"/>
  <c r="S207" i="1"/>
  <c r="AD207" i="1"/>
  <c r="AI207" i="1"/>
  <c r="AG207" i="1"/>
  <c r="AH207" i="1"/>
  <c r="AI210" i="1"/>
  <c r="AD210" i="1"/>
  <c r="AE210" i="1"/>
  <c r="AH210" i="1"/>
  <c r="S210" i="1"/>
  <c r="AG215" i="1"/>
  <c r="AH215" i="1"/>
  <c r="AD215" i="1"/>
  <c r="S215" i="1"/>
  <c r="AI215" i="1"/>
  <c r="AE220" i="1"/>
  <c r="S220" i="1"/>
  <c r="AI220" i="1"/>
  <c r="AD220" i="1"/>
  <c r="AG220" i="1"/>
  <c r="AD225" i="1"/>
  <c r="AI225" i="1"/>
  <c r="AG225" i="1"/>
  <c r="S225" i="1"/>
  <c r="AH231" i="1"/>
  <c r="AF231" i="1"/>
  <c r="S231" i="1"/>
  <c r="AG231" i="1"/>
  <c r="AE231" i="1"/>
  <c r="AI231" i="1"/>
  <c r="AD235" i="1"/>
  <c r="AH235" i="1"/>
  <c r="AI235" i="1"/>
  <c r="AG235" i="1"/>
  <c r="S235" i="1"/>
  <c r="AE235" i="1"/>
  <c r="AD231" i="1"/>
  <c r="AE215" i="1"/>
  <c r="AF208" i="1"/>
  <c r="AF219" i="1"/>
  <c r="AF225" i="1"/>
  <c r="AE226" i="1"/>
  <c r="AD232" i="1"/>
  <c r="AH222" i="1"/>
  <c r="AF216" i="1"/>
  <c r="AK206" i="1"/>
  <c r="AF229" i="1"/>
  <c r="AI206" i="1"/>
  <c r="AK210" i="1"/>
  <c r="AL205" i="1"/>
  <c r="AL208" i="1"/>
  <c r="AL212" i="1"/>
  <c r="AL213" i="1"/>
  <c r="AL214" i="1"/>
  <c r="AL215" i="1"/>
  <c r="AL217" i="1"/>
  <c r="AL218" i="1"/>
  <c r="AL219" i="1"/>
  <c r="AL220" i="1"/>
  <c r="AL221" i="1"/>
  <c r="AL223" i="1"/>
  <c r="AL225" i="1"/>
  <c r="AL227" i="1"/>
  <c r="AL229" i="1"/>
  <c r="AL230" i="1"/>
  <c r="AL231" i="1"/>
  <c r="AL233" i="1"/>
  <c r="AL234" i="1"/>
  <c r="AL210" i="1"/>
  <c r="AF232" i="1"/>
  <c r="AF215" i="1"/>
  <c r="AF207" i="1"/>
  <c r="AF205" i="1"/>
  <c r="AF210" i="1"/>
  <c r="S208" i="1"/>
  <c r="AD208" i="1"/>
  <c r="AG208" i="1"/>
  <c r="AI208" i="1"/>
  <c r="AI212" i="1"/>
  <c r="AD212" i="1"/>
  <c r="AG212" i="1"/>
  <c r="AH212" i="1"/>
  <c r="AE212" i="1"/>
  <c r="AF212" i="1"/>
  <c r="AE214" i="1"/>
  <c r="S214" i="1"/>
  <c r="AG214" i="1"/>
  <c r="AD214" i="1"/>
  <c r="AG217" i="1"/>
  <c r="AH217" i="1"/>
  <c r="AD217" i="1"/>
  <c r="S217" i="1"/>
  <c r="AI217" i="1"/>
  <c r="AE217" i="1"/>
  <c r="AD221" i="1"/>
  <c r="AH221" i="1"/>
  <c r="AE221" i="1"/>
  <c r="AI221" i="1"/>
  <c r="S221" i="1"/>
  <c r="S224" i="1"/>
  <c r="AE224" i="1"/>
  <c r="AH224" i="1"/>
  <c r="AE228" i="1"/>
  <c r="AG228" i="1"/>
  <c r="AH228" i="1"/>
  <c r="AL228" i="1"/>
  <c r="AD228" i="1"/>
  <c r="S228" i="1"/>
  <c r="AE234" i="1"/>
  <c r="S234" i="1"/>
  <c r="AH234" i="1"/>
  <c r="AF206" i="1"/>
  <c r="AF217" i="1"/>
  <c r="AF222" i="1"/>
  <c r="AF227" i="1"/>
  <c r="AF230" i="1"/>
  <c r="AH230" i="1"/>
  <c r="S212" i="1"/>
  <c r="AI224" i="1"/>
  <c r="AF234" i="1"/>
  <c r="AF224" i="1"/>
  <c r="AE218" i="1"/>
  <c r="AF214" i="1"/>
  <c r="AI218" i="1"/>
  <c r="S206" i="1"/>
  <c r="AD206" i="1"/>
  <c r="AE206" i="1"/>
  <c r="AH206" i="1"/>
  <c r="AL206" i="1"/>
  <c r="AE211" i="1"/>
  <c r="AI211" i="1"/>
  <c r="S211" i="1"/>
  <c r="AD211" i="1"/>
  <c r="AG211" i="1"/>
  <c r="AH211" i="1"/>
  <c r="AE216" i="1"/>
  <c r="AH216" i="1"/>
  <c r="AI216" i="1"/>
  <c r="AD216" i="1"/>
  <c r="AL216" i="1"/>
  <c r="S219" i="1"/>
  <c r="AD219" i="1"/>
  <c r="AH219" i="1"/>
  <c r="S223" i="1"/>
  <c r="AI223" i="1"/>
  <c r="AE223" i="1"/>
  <c r="AH223" i="1"/>
  <c r="AG223" i="1"/>
  <c r="AH227" i="1"/>
  <c r="AE227" i="1"/>
  <c r="AG227" i="1"/>
  <c r="AI227" i="1"/>
  <c r="AI230" i="1"/>
  <c r="S230" i="1"/>
  <c r="AD230" i="1"/>
  <c r="AE230" i="1"/>
  <c r="S233" i="1"/>
  <c r="AI233" i="1"/>
  <c r="AE233" i="1"/>
  <c r="AG233" i="1"/>
  <c r="AD233" i="1"/>
  <c r="AH225" i="1"/>
  <c r="AI228" i="1"/>
  <c r="AF211" i="1"/>
  <c r="AF220" i="1"/>
  <c r="AF223" i="1"/>
  <c r="AF233" i="1"/>
  <c r="AL235" i="1"/>
  <c r="AL224" i="1"/>
  <c r="AG219" i="1"/>
  <c r="AE208" i="1"/>
  <c r="AI234" i="1"/>
  <c r="AG234" i="1"/>
  <c r="S229" i="1"/>
  <c r="AG224" i="1"/>
  <c r="AG210" i="1"/>
  <c r="AI214" i="1"/>
  <c r="AD227" i="1"/>
  <c r="AI205" i="1"/>
  <c r="S205" i="1"/>
  <c r="AE205" i="1"/>
  <c r="AH205" i="1"/>
  <c r="AG205" i="1"/>
  <c r="AD209" i="1"/>
  <c r="AE209" i="1"/>
  <c r="AG209" i="1"/>
  <c r="S209" i="1"/>
  <c r="AH213" i="1"/>
  <c r="AG213" i="1"/>
  <c r="S213" i="1"/>
  <c r="AD213" i="1"/>
  <c r="AE213" i="1"/>
  <c r="AI213" i="1"/>
  <c r="AD218" i="1"/>
  <c r="AG218" i="1"/>
  <c r="AH218" i="1"/>
  <c r="AF218" i="1"/>
  <c r="AD222" i="1"/>
  <c r="AE222" i="1"/>
  <c r="AI222" i="1"/>
  <c r="S222" i="1"/>
  <c r="AG222" i="1"/>
  <c r="AD226" i="1"/>
  <c r="AG226" i="1"/>
  <c r="AI226" i="1"/>
  <c r="S226" i="1"/>
  <c r="AF226" i="1"/>
  <c r="AI229" i="1"/>
  <c r="AH229" i="1"/>
  <c r="AE229" i="1"/>
  <c r="AL232" i="1"/>
  <c r="AI232" i="1"/>
  <c r="S232" i="1"/>
  <c r="AF209" i="1"/>
  <c r="AE219" i="1"/>
  <c r="S227" i="1"/>
  <c r="AD234" i="1"/>
  <c r="AD229" i="1"/>
  <c r="AD223" i="1"/>
  <c r="AG216" i="1"/>
  <c r="AH209" i="1"/>
  <c r="AK218" i="1"/>
  <c r="AF235" i="1"/>
  <c r="AI209" i="1"/>
  <c r="AD224" i="1"/>
  <c r="AL209" i="1"/>
  <c r="AK205" i="1"/>
  <c r="AK207" i="1"/>
  <c r="AK208" i="1"/>
  <c r="AK209" i="1"/>
  <c r="AK211" i="1"/>
  <c r="AK212" i="1"/>
  <c r="AK214" i="1"/>
  <c r="AK215" i="1"/>
  <c r="AK216" i="1"/>
  <c r="AK217" i="1"/>
  <c r="AK219" i="1"/>
  <c r="AK220" i="1"/>
  <c r="AK221" i="1"/>
  <c r="AK222" i="1"/>
  <c r="AK223" i="1"/>
  <c r="AK225" i="1"/>
  <c r="AK226" i="1"/>
  <c r="AK227" i="1"/>
  <c r="AK228" i="1"/>
  <c r="AK229" i="1"/>
  <c r="AK230" i="1"/>
  <c r="AK231" i="1"/>
  <c r="AK232" i="1"/>
  <c r="AK233" i="1"/>
  <c r="AK234" i="1"/>
  <c r="AK235" i="1"/>
  <c r="AZ25" i="1" l="1"/>
  <c r="AC205" i="1"/>
  <c r="AN205" i="1" s="1"/>
  <c r="E205" i="1" s="1"/>
  <c r="H206" i="1" s="1"/>
  <c r="S25" i="1"/>
  <c r="AC208" i="1"/>
  <c r="AN208" i="1" s="1"/>
  <c r="AC219" i="1"/>
  <c r="AN219" i="1" s="1"/>
  <c r="AC206" i="1"/>
  <c r="AN206" i="1" s="1"/>
  <c r="AC222" i="1"/>
  <c r="AN222" i="1" s="1"/>
  <c r="E222" i="1" s="1"/>
  <c r="AC211" i="1"/>
  <c r="AN211" i="1" s="1"/>
  <c r="E211" i="1" s="1"/>
  <c r="AC231" i="1"/>
  <c r="AN231" i="1" s="1"/>
  <c r="E231" i="1" s="1"/>
  <c r="AC225" i="1"/>
  <c r="AN225" i="1" s="1"/>
  <c r="E225" i="1" s="1"/>
  <c r="AC215" i="1"/>
  <c r="AN215" i="1" s="1"/>
  <c r="E215" i="1" s="1"/>
  <c r="AC226" i="1"/>
  <c r="AN226" i="1" s="1"/>
  <c r="E226" i="1" s="1"/>
  <c r="AC216" i="1"/>
  <c r="AN216" i="1" s="1"/>
  <c r="E216" i="1" s="1"/>
  <c r="AC228" i="1"/>
  <c r="AN228" i="1" s="1"/>
  <c r="E228" i="1" s="1"/>
  <c r="AC229" i="1"/>
  <c r="AN229" i="1" s="1"/>
  <c r="E229" i="1" s="1"/>
  <c r="AC218" i="1"/>
  <c r="AN218" i="1" s="1"/>
  <c r="E218" i="1" s="1"/>
  <c r="AC224" i="1"/>
  <c r="AN224" i="1" s="1"/>
  <c r="E224" i="1" s="1"/>
  <c r="AC234" i="1"/>
  <c r="AN234" i="1" s="1"/>
  <c r="E234" i="1" s="1"/>
  <c r="AC233" i="1"/>
  <c r="AN233" i="1" s="1"/>
  <c r="E233" i="1" s="1"/>
  <c r="AC230" i="1"/>
  <c r="AN230" i="1" s="1"/>
  <c r="E230" i="1" s="1"/>
  <c r="AC232" i="1"/>
  <c r="AN232" i="1" s="1"/>
  <c r="E232" i="1" s="1"/>
  <c r="AC220" i="1"/>
  <c r="AN220" i="1" s="1"/>
  <c r="E220" i="1" s="1"/>
  <c r="AC209" i="1"/>
  <c r="AN209" i="1" s="1"/>
  <c r="E209" i="1" s="1"/>
  <c r="AC214" i="1"/>
  <c r="AN214" i="1" s="1"/>
  <c r="E214" i="1" s="1"/>
  <c r="AC212" i="1"/>
  <c r="AN212" i="1" s="1"/>
  <c r="E212" i="1" s="1"/>
  <c r="AC223" i="1"/>
  <c r="AN223" i="1" s="1"/>
  <c r="E223" i="1" s="1"/>
  <c r="AC217" i="1"/>
  <c r="AN217" i="1" s="1"/>
  <c r="E217" i="1" s="1"/>
  <c r="AC227" i="1"/>
  <c r="AN227" i="1" s="1"/>
  <c r="E227" i="1" s="1"/>
  <c r="AC207" i="1"/>
  <c r="AN207" i="1" s="1"/>
  <c r="E207" i="1" s="1"/>
  <c r="H208" i="1" s="1"/>
  <c r="AC213" i="1"/>
  <c r="AN213" i="1" s="1"/>
  <c r="E213" i="1" s="1"/>
  <c r="AC221" i="1"/>
  <c r="AN221" i="1" s="1"/>
  <c r="E221" i="1" s="1"/>
  <c r="AC235" i="1"/>
  <c r="AN235" i="1" s="1"/>
  <c r="AC210" i="1"/>
  <c r="AN210" i="1" s="1"/>
  <c r="E210" i="1" s="1"/>
  <c r="E235" i="1" l="1"/>
  <c r="F235" i="1" s="1"/>
  <c r="E219" i="1"/>
  <c r="F219" i="1" s="1"/>
  <c r="E208" i="1"/>
  <c r="F208" i="1" s="1"/>
  <c r="E206" i="1"/>
  <c r="F207" i="1"/>
  <c r="H212" i="1"/>
  <c r="F211" i="1"/>
  <c r="H231" i="1"/>
  <c r="F230" i="1"/>
  <c r="H218" i="1"/>
  <c r="F217" i="1"/>
  <c r="F226" i="1"/>
  <c r="H227" i="1"/>
  <c r="H224" i="1"/>
  <c r="F223" i="1"/>
  <c r="F233" i="1"/>
  <c r="H234" i="1"/>
  <c r="F214" i="1"/>
  <c r="H215" i="1"/>
  <c r="F224" i="1"/>
  <c r="H225" i="1"/>
  <c r="F215" i="1"/>
  <c r="H216" i="1"/>
  <c r="F222" i="1"/>
  <c r="H223" i="1"/>
  <c r="H233" i="1"/>
  <c r="F232" i="1"/>
  <c r="H228" i="1"/>
  <c r="F227" i="1"/>
  <c r="H211" i="1"/>
  <c r="F210" i="1"/>
  <c r="F234" i="1"/>
  <c r="H235" i="1"/>
  <c r="F209" i="1"/>
  <c r="H210" i="1"/>
  <c r="F218" i="1"/>
  <c r="H219" i="1"/>
  <c r="F225" i="1"/>
  <c r="H226" i="1"/>
  <c r="AC25" i="1"/>
  <c r="H25" i="1" s="1"/>
  <c r="H229" i="1"/>
  <c r="F228" i="1"/>
  <c r="H217" i="1"/>
  <c r="F216" i="1"/>
  <c r="H213" i="1"/>
  <c r="F212" i="1"/>
  <c r="H222" i="1"/>
  <c r="F221" i="1"/>
  <c r="F213" i="1"/>
  <c r="H214" i="1"/>
  <c r="F220" i="1"/>
  <c r="H221" i="1"/>
  <c r="F229" i="1"/>
  <c r="H230" i="1"/>
  <c r="F231" i="1"/>
  <c r="H232" i="1"/>
  <c r="AN25" i="1"/>
  <c r="F206" i="1" l="1"/>
  <c r="H207" i="1"/>
  <c r="H209" i="1"/>
  <c r="H220" i="1"/>
  <c r="F205" i="1"/>
  <c r="F7" i="1" l="1"/>
  <c r="H7" i="1"/>
  <c r="P7" i="1" l="1"/>
  <c r="P8" i="1" s="1"/>
  <c r="O7" i="1"/>
  <c r="O8" i="1" s="1"/>
  <c r="N7" i="1"/>
  <c r="N8" i="1" s="1"/>
  <c r="M7" i="1"/>
  <c r="M8" i="1" s="1"/>
  <c r="L7" i="1"/>
  <c r="L8" i="1" s="1"/>
  <c r="K7" i="1"/>
  <c r="K8" i="1" s="1"/>
  <c r="J7" i="1"/>
  <c r="J8" i="1" s="1"/>
  <c r="Q7" i="1"/>
  <c r="Q8" i="1" s="1"/>
  <c r="I7" i="1"/>
  <c r="I8" i="1" s="1"/>
  <c r="H5" i="1"/>
  <c r="F23" i="1" l="1"/>
  <c r="F15" i="1"/>
  <c r="F20" i="1"/>
  <c r="F12" i="1"/>
  <c r="F16" i="1"/>
  <c r="F22" i="1"/>
  <c r="F14" i="1"/>
  <c r="F21" i="1"/>
  <c r="F13" i="1"/>
  <c r="F19" i="1"/>
  <c r="F11" i="1"/>
  <c r="F18" i="1"/>
  <c r="F10" i="1"/>
  <c r="F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 Roloff</author>
  </authors>
  <commentList>
    <comment ref="I2" authorId="0" shapeId="0" xr:uid="{00000000-0006-0000-0000-000001000000}">
      <text>
        <r>
          <rPr>
            <sz val="9"/>
            <color indexed="81"/>
            <rFont val="Tahoma"/>
            <family val="2"/>
          </rPr>
          <t xml:space="preserve">Please fill in your e-mail here
</t>
        </r>
      </text>
    </comment>
    <comment ref="M2" authorId="0" shapeId="0" xr:uid="{00000000-0006-0000-0000-000002000000}">
      <text>
        <r>
          <rPr>
            <b/>
            <sz val="9"/>
            <color indexed="81"/>
            <rFont val="Tahoma"/>
            <family val="2"/>
          </rPr>
          <t xml:space="preserve">Let me know if you paid someone else
</t>
        </r>
      </text>
    </comment>
    <comment ref="Q3" authorId="0" shapeId="0" xr:uid="{00000000-0006-0000-0000-000003000000}">
      <text>
        <r>
          <rPr>
            <b/>
            <sz val="9"/>
            <color indexed="81"/>
            <rFont val="Tahoma"/>
            <family val="2"/>
          </rPr>
          <t>You can override the highlighting for your entries, it defaults to the last entry started.</t>
        </r>
      </text>
    </comment>
    <comment ref="J9" authorId="0" shapeId="0" xr:uid="{00000000-0006-0000-0000-000004000000}">
      <text>
        <r>
          <rPr>
            <b/>
            <sz val="9"/>
            <color indexed="81"/>
            <rFont val="Tahoma"/>
            <family val="2"/>
          </rPr>
          <t>You can choose both RB's from either column. You do not need to choose one from each.</t>
        </r>
      </text>
    </comment>
    <comment ref="L9" authorId="0" shapeId="0" xr:uid="{00000000-0006-0000-0000-000005000000}">
      <text>
        <r>
          <rPr>
            <b/>
            <sz val="9"/>
            <color indexed="81"/>
            <rFont val="Tahoma"/>
            <family val="2"/>
          </rPr>
          <t>You can choose both WR's from either column. You do not need to choose one from each.</t>
        </r>
      </text>
    </comment>
    <comment ref="J26" authorId="0" shapeId="0" xr:uid="{00000000-0006-0000-0000-000006000000}">
      <text>
        <r>
          <rPr>
            <b/>
            <sz val="9"/>
            <color indexed="81"/>
            <rFont val="Tahoma"/>
            <family val="2"/>
          </rPr>
          <t>You can choose both RB's from either column. You do not need to choose one from each.</t>
        </r>
      </text>
    </comment>
    <comment ref="L26" authorId="0" shapeId="0" xr:uid="{00000000-0006-0000-0000-000007000000}">
      <text>
        <r>
          <rPr>
            <b/>
            <sz val="9"/>
            <color indexed="81"/>
            <rFont val="Tahoma"/>
            <family val="2"/>
          </rPr>
          <t>You can choose both WR's from either column. You do not need to choose one from each.</t>
        </r>
      </text>
    </comment>
    <comment ref="H205" authorId="0" shapeId="0" xr:uid="{00000000-0006-0000-0000-000008000000}">
      <text>
        <r>
          <rPr>
            <b/>
            <sz val="9"/>
            <color indexed="81"/>
            <rFont val="Tahoma"/>
            <family val="2"/>
          </rPr>
          <t>Overtype with your Team name and number(s) to display on the standings in this column.</t>
        </r>
      </text>
    </comment>
  </commentList>
</comments>
</file>

<file path=xl/sharedStrings.xml><?xml version="1.0" encoding="utf-8"?>
<sst xmlns="http://schemas.openxmlformats.org/spreadsheetml/2006/main" count="2055" uniqueCount="554">
  <si>
    <t>Payor :</t>
  </si>
  <si>
    <t>Seed</t>
  </si>
  <si>
    <t>QB</t>
  </si>
  <si>
    <t>TE</t>
  </si>
  <si>
    <t>K</t>
  </si>
  <si>
    <t>DEF</t>
  </si>
  <si>
    <t>If you need more just save this sheet and start a new one with a differnet name</t>
  </si>
  <si>
    <t>pos</t>
  </si>
  <si>
    <t>D</t>
  </si>
  <si>
    <t>Q</t>
  </si>
  <si>
    <t>R</t>
  </si>
  <si>
    <t>T</t>
  </si>
  <si>
    <t>W</t>
  </si>
  <si>
    <t>Again this year I will be administering a Playoff Fantasy Pool.</t>
  </si>
  <si>
    <t>1 Quarterback</t>
  </si>
  <si>
    <t>2 Running Backs</t>
  </si>
  <si>
    <t>2 Wide Receivers</t>
  </si>
  <si>
    <t>1 Tight End</t>
  </si>
  <si>
    <t>1 Kicker</t>
  </si>
  <si>
    <t>1 Defense/Spec Team.</t>
  </si>
  <si>
    <t>Individual Player points:</t>
  </si>
  <si>
    <t>TD Pass - 3pts</t>
  </si>
  <si>
    <t>2pt Conv Scored - 2pts</t>
  </si>
  <si>
    <t>2pt Conv Pass - 1pt</t>
  </si>
  <si>
    <t>Extra Points - 1 pt</t>
  </si>
  <si>
    <t>Defense/Special Team Scoring:</t>
  </si>
  <si>
    <t>Safety - 2pts</t>
  </si>
  <si>
    <t>Interceptions - 1 pt</t>
  </si>
  <si>
    <t>Def Fumbles recovered - 1 pt</t>
  </si>
  <si>
    <t>Thanks and Good Luck,</t>
  </si>
  <si>
    <t>Dan</t>
  </si>
  <si>
    <r>
      <t xml:space="preserve">Each of your roster spots </t>
    </r>
    <r>
      <rPr>
        <b/>
        <sz val="10"/>
        <rFont val="Arial"/>
        <family val="2"/>
      </rPr>
      <t>must be from a different NFL playoff</t>
    </r>
    <r>
      <rPr>
        <sz val="10"/>
        <rFont val="Arial"/>
        <family val="2"/>
      </rPr>
      <t xml:space="preserve"> team.</t>
    </r>
  </si>
  <si>
    <t>Team</t>
  </si>
  <si>
    <t>Name Abr</t>
  </si>
  <si>
    <t>player full name</t>
  </si>
  <si>
    <t>Override Highlight Entry#-&gt;</t>
  </si>
  <si>
    <t>row</t>
  </si>
  <si>
    <t>from Players</t>
  </si>
  <si>
    <t>tmsort</t>
  </si>
  <si>
    <t>Fpts</t>
  </si>
  <si>
    <t>There are additional players by position(see All Players tab) - This is an aid only. Just enter the name in the entry.</t>
  </si>
  <si>
    <t>badname</t>
  </si>
  <si>
    <t>dupteam</t>
  </si>
  <si>
    <t>roster copmplee</t>
  </si>
  <si>
    <t>error</t>
  </si>
  <si>
    <t>x</t>
  </si>
  <si>
    <t>Entry/Team Name-#</t>
  </si>
  <si>
    <t>Please feel free to forward this to anyone else who might be interested in playing. Just ask them to mention that you did so!</t>
  </si>
  <si>
    <t xml:space="preserve">  2011: 236 Entries, Total $1180,  1st $275, 2nd $200, 3rd $150, payout to 14 places</t>
  </si>
  <si>
    <t xml:space="preserve">  2010: 281 Entries, Total $1405,  1st $300, 2nd $225, 3rd $175, payout to 15 places</t>
  </si>
  <si>
    <t xml:space="preserve">  2009: 215 Entries, Total $1075,  1st $280, 2nd $210, 3rd $150, payout to 13 places</t>
  </si>
  <si>
    <r>
      <t xml:space="preserve">If you are </t>
    </r>
    <r>
      <rPr>
        <b/>
        <sz val="10"/>
        <rFont val="Arial"/>
        <family val="2"/>
      </rPr>
      <t>new</t>
    </r>
    <r>
      <rPr>
        <sz val="10"/>
        <rFont val="Arial"/>
        <family val="2"/>
      </rPr>
      <t xml:space="preserve"> to the pool and were referred by a current player let me know who that is.</t>
    </r>
  </si>
  <si>
    <t>Points Allowed : 0PA - 7pts, 2 to 6PA - 5pts, 7 to 13PA - 3pts, 14 to 16PA - 1pt.</t>
  </si>
  <si>
    <t>I've created a spreadsheet to aid in completing your roster(s)</t>
  </si>
  <si>
    <t>Your e-mail here-&gt;</t>
  </si>
  <si>
    <t xml:space="preserve"> (if you are part of group)</t>
  </si>
  <si>
    <t xml:space="preserve">  2012: 305 Entries, Total $1525,  1st $325, 2nd $240, 3rd $200, payout to 16 places</t>
  </si>
  <si>
    <t>player</t>
  </si>
  <si>
    <t>tm</t>
  </si>
  <si>
    <t>fpts</t>
  </si>
  <si>
    <t>NFC</t>
  </si>
  <si>
    <t>A F C</t>
  </si>
  <si>
    <t>N F C</t>
  </si>
  <si>
    <t>The cost of each entry remains $5.</t>
  </si>
  <si>
    <t>Passing Yards - .02 pts per yard (ie 50 yds = 1pt, 80 yds = 1.6pts, 300yds=6.0 pts, 301=6.02, etc) 0 pts for neg yards</t>
  </si>
  <si>
    <t>TD scored (fumble return*, int return, Punt or Kick return) - 6pts.</t>
  </si>
  <si>
    <t xml:space="preserve">   *Offensive Fumbles recovered for touchdown awarded to Off. player recovering (unless mult chg of pos)</t>
  </si>
  <si>
    <t>Rushing or Receiving TD scored - 6pts</t>
  </si>
  <si>
    <t xml:space="preserve">  2013: 298 Entries, Total $1490,  1st $300, 2nd $240, 3rd $200, payout to 16 places</t>
  </si>
  <si>
    <t>pos check</t>
  </si>
  <si>
    <t>To enter please download the above spreadsheet -&gt; Fill in your entry(s) -&gt; save it,  and finally email that saved file to me (DanRoloff@comcast.net).
If the spreadsheet isn't your thing just send me an e-mail with your rosters. I can also be called at (651) 500-8577.</t>
  </si>
  <si>
    <t xml:space="preserve">Sacks - .5 pts for every sack. </t>
  </si>
  <si>
    <t xml:space="preserve">  2014: 304 Entries, Total $1520,  1st $320, 2nd $250, 3rd $200, payout to 16 places</t>
  </si>
  <si>
    <t xml:space="preserve">  2015: 327 Entries, Total $1635,  1st $350, 2nd $260, 3rd $210, payout to 16 places</t>
  </si>
  <si>
    <t>to avoid format and error checking issues please enter by typing (or paste values) vs copy/paste below</t>
  </si>
  <si>
    <t xml:space="preserve">AFC </t>
  </si>
  <si>
    <t>Feel free to use any Sleeper you want</t>
  </si>
  <si>
    <t>RB's (any 2 either column)</t>
  </si>
  <si>
    <t>WR's (any 2 either column)</t>
  </si>
  <si>
    <r>
      <t xml:space="preserve">Save this spreadsheet to your computer - fill it out(including e-mail) resave it and send it back to me at </t>
    </r>
    <r>
      <rPr>
        <u/>
        <sz val="14"/>
        <rFont val="Arial"/>
        <family val="2"/>
      </rPr>
      <t>DanRoloff@comcast.net</t>
    </r>
  </si>
  <si>
    <t xml:space="preserve">  2016: 324 Entries, Total $1620,  1st $350, 2nd $250, 3rd $205, payout to 16 places</t>
  </si>
  <si>
    <t>Blocked extra points/2 Pt conversion defensive scores (2pts same as NFL)</t>
  </si>
  <si>
    <t>PHI</t>
  </si>
  <si>
    <t>Elliott, Jake</t>
  </si>
  <si>
    <t>Eagles</t>
  </si>
  <si>
    <t xml:space="preserve">  2017: 324 Entries, Total $1620,  1st $350, 2nd $250, 3rd $205, payout to 16 places</t>
  </si>
  <si>
    <t>RB's (any 2)</t>
  </si>
  <si>
    <t>WR's(any 2)</t>
  </si>
  <si>
    <t xml:space="preserve">  2018: 342 Entries, Total $1710,  1st $365, 2nd $260, 3rd $220, payout to 16 places</t>
  </si>
  <si>
    <t>Robinson, Demarcus</t>
  </si>
  <si>
    <t>Goedert</t>
  </si>
  <si>
    <t>Goedert, Dallas</t>
  </si>
  <si>
    <t>Samuel</t>
  </si>
  <si>
    <t>Knox</t>
  </si>
  <si>
    <t>Bills</t>
  </si>
  <si>
    <t>BUF</t>
  </si>
  <si>
    <t>Allen, Josh</t>
  </si>
  <si>
    <t>Knox, Dawson</t>
  </si>
  <si>
    <t>Brown, A.J.</t>
  </si>
  <si>
    <t xml:space="preserve">  2019: 330 Entries, Total $1650,  1st $355, 2nd $250, 3rd $210, payout to 16 places</t>
  </si>
  <si>
    <t>Flex</t>
  </si>
  <si>
    <t>&lt;- any R/W/T</t>
  </si>
  <si>
    <t>You must submit an 9 player roster consisting of:</t>
  </si>
  <si>
    <t>1 Flex (Running Back/Wide Receiver/Tight End)</t>
  </si>
  <si>
    <t>The 14 playoff teams are in seeded order</t>
  </si>
  <si>
    <t xml:space="preserve">  2021: 390 Entries, Total $1950,  1st $400, 2nd $300, 3rd $250, payout to 17 places</t>
  </si>
  <si>
    <t xml:space="preserve">  2020: 385 Entries, Total $1925,  1st $400, 2nd $290, 3rd $250, payout to 17 places</t>
  </si>
  <si>
    <t>Schultz</t>
  </si>
  <si>
    <t>Schultz, Dalton</t>
  </si>
  <si>
    <t>Hurts</t>
  </si>
  <si>
    <t>Hurts, Jalen</t>
  </si>
  <si>
    <t>Gainwell</t>
  </si>
  <si>
    <t>Gainwell, Kenneth</t>
  </si>
  <si>
    <t>Smith, DeVonta</t>
  </si>
  <si>
    <t>Shakir</t>
  </si>
  <si>
    <t>McCaffrey</t>
  </si>
  <si>
    <t>Evans</t>
  </si>
  <si>
    <t>Cook, James</t>
  </si>
  <si>
    <t>Shakir, Khalil</t>
  </si>
  <si>
    <r>
      <rPr>
        <u/>
        <sz val="10"/>
        <rFont val="Arial"/>
        <family val="2"/>
      </rPr>
      <t xml:space="preserve">The homepage is the same as last year: </t>
    </r>
    <r>
      <rPr>
        <u/>
        <sz val="10"/>
        <color indexed="12"/>
        <rFont val="Arial"/>
        <family val="2"/>
      </rPr>
      <t>http://www.danroloff.com/playffl/index.htm</t>
    </r>
  </si>
  <si>
    <t xml:space="preserve">  2022: 426 Entries, Total $2130,  1st $440, 2nd $330, 3rd $275, payout to 17 places</t>
  </si>
  <si>
    <t>This includes all players - check Injury status</t>
  </si>
  <si>
    <t>Stroud</t>
  </si>
  <si>
    <t>Collins</t>
  </si>
  <si>
    <t>Fairbairn</t>
  </si>
  <si>
    <t>Texans</t>
  </si>
  <si>
    <t>Cooper</t>
  </si>
  <si>
    <t>Kincaid</t>
  </si>
  <si>
    <t>Harris</t>
  </si>
  <si>
    <t>Warren</t>
  </si>
  <si>
    <t>Freiermuth</t>
  </si>
  <si>
    <t>Boswell</t>
  </si>
  <si>
    <t>Steelers</t>
  </si>
  <si>
    <t>McLaughlin</t>
  </si>
  <si>
    <t>Elliott</t>
  </si>
  <si>
    <t>Stafford</t>
  </si>
  <si>
    <t>Nacua</t>
  </si>
  <si>
    <t>Kupp</t>
  </si>
  <si>
    <t>Higbee</t>
  </si>
  <si>
    <t>Rams</t>
  </si>
  <si>
    <t>Love</t>
  </si>
  <si>
    <t>Jones</t>
  </si>
  <si>
    <t>Reed</t>
  </si>
  <si>
    <t>Doubs</t>
  </si>
  <si>
    <t>Packers</t>
  </si>
  <si>
    <t>Darnold</t>
  </si>
  <si>
    <t>Mills</t>
  </si>
  <si>
    <t>Trubisky</t>
  </si>
  <si>
    <t>Walker</t>
  </si>
  <si>
    <t>Ogunbowale</t>
  </si>
  <si>
    <t>Austin III</t>
  </si>
  <si>
    <t>Hutchinson</t>
  </si>
  <si>
    <t>Heyward</t>
  </si>
  <si>
    <t>Morris</t>
  </si>
  <si>
    <t>Washington</t>
  </si>
  <si>
    <t>Zaccheaus</t>
  </si>
  <si>
    <t>Calcaterra</t>
  </si>
  <si>
    <t>Musgrave</t>
  </si>
  <si>
    <t>Atwell</t>
  </si>
  <si>
    <t>Skowronek</t>
  </si>
  <si>
    <t>Wicks</t>
  </si>
  <si>
    <t>Melton</t>
  </si>
  <si>
    <t>Brooks, Christopher</t>
  </si>
  <si>
    <t>HOU</t>
  </si>
  <si>
    <t>Stroud, C.J.</t>
  </si>
  <si>
    <t>Mills, Davis</t>
  </si>
  <si>
    <t>Ogunbowale, Dare</t>
  </si>
  <si>
    <t>Collins, Nico</t>
  </si>
  <si>
    <t>Hutchinson, Xavier</t>
  </si>
  <si>
    <t>Fairbairn, Ka'imi</t>
  </si>
  <si>
    <t>Johnson, Ty</t>
  </si>
  <si>
    <t>Kincaid, Dalton</t>
  </si>
  <si>
    <t>Morris, Quintin</t>
  </si>
  <si>
    <t>PIT</t>
  </si>
  <si>
    <t>Trubisky, Mitch</t>
  </si>
  <si>
    <t>Warren, Jaylen</t>
  </si>
  <si>
    <t>Austin III, Calvin</t>
  </si>
  <si>
    <t>Freiermuth, Pat</t>
  </si>
  <si>
    <t>Heyward, Connor</t>
  </si>
  <si>
    <t>Boswell, Chris</t>
  </si>
  <si>
    <t>Darnold, Sam</t>
  </si>
  <si>
    <t>Zaccheaus, Olamide</t>
  </si>
  <si>
    <t>Calcaterra, Grant</t>
  </si>
  <si>
    <t>LAR</t>
  </si>
  <si>
    <t>Stafford, Matthew</t>
  </si>
  <si>
    <t>Williams, Kyren</t>
  </si>
  <si>
    <t>Nacua, Puka</t>
  </si>
  <si>
    <t>Kupp, Cooper</t>
  </si>
  <si>
    <t>Atwell, Tutu</t>
  </si>
  <si>
    <t>Skowronek, Ben</t>
  </si>
  <si>
    <t>Higbee, Tyler</t>
  </si>
  <si>
    <t>GB</t>
  </si>
  <si>
    <t>Love, Jordan</t>
  </si>
  <si>
    <t>Wilson, Emanuel</t>
  </si>
  <si>
    <t>Reed, Jayden</t>
  </si>
  <si>
    <t>Doubs, Romeo</t>
  </si>
  <si>
    <t>Wicks, Dontayvion</t>
  </si>
  <si>
    <t>Watson, Christian</t>
  </si>
  <si>
    <t>Melton, Bo</t>
  </si>
  <si>
    <t>Musgrave, Luke</t>
  </si>
  <si>
    <t xml:space="preserve">  2023: 452 Entries, Total $2260,  1st $450, 2nd $340, 3rd $285, payout to 17 places</t>
  </si>
  <si>
    <t>Rushing Yards - .05 pts per yard (ie 20 yds = 1pt, 40 yds = 2.0pts, 100yds = 5.0 pts, 101=4.05, etc) 0 pts for neg yards</t>
  </si>
  <si>
    <t>Receiving Yards - .05 pts per yard (same as Rushing above)</t>
  </si>
  <si>
    <t xml:space="preserve">*** 2024 Change from .04 pts per yard previously </t>
  </si>
  <si>
    <t>Field Goals - 3 pts for fgs from 0-39 yds, 4pts for 40-49, 5pts for 50-59, 6pts for 60-69....</t>
  </si>
  <si>
    <t>*** 2024 change from (3 pts for fgs from 0-39 yds, 4pts for 40-44, 5pts for 45-49, 6pts for 50-54, 7pts for 55-59....) prev</t>
  </si>
  <si>
    <t>.</t>
  </si>
  <si>
    <t>7-GB</t>
  </si>
  <si>
    <t>Cook</t>
  </si>
  <si>
    <t>Davis, Ray</t>
  </si>
  <si>
    <t>Coleman</t>
  </si>
  <si>
    <t>Henry</t>
  </si>
  <si>
    <t>Herbert</t>
  </si>
  <si>
    <t>McConkey</t>
  </si>
  <si>
    <t>Johnston</t>
  </si>
  <si>
    <t>Dissly</t>
  </si>
  <si>
    <t>Nix</t>
  </si>
  <si>
    <t>Sutton</t>
  </si>
  <si>
    <t>Mims</t>
  </si>
  <si>
    <t>Adkins</t>
  </si>
  <si>
    <t>Barkley</t>
  </si>
  <si>
    <t>McMillan</t>
  </si>
  <si>
    <t>Corum</t>
  </si>
  <si>
    <t>Parkinson</t>
  </si>
  <si>
    <t>Akers</t>
  </si>
  <si>
    <t>Robinson Jr.</t>
  </si>
  <si>
    <t>Jacobs</t>
  </si>
  <si>
    <t>Wilson, E</t>
  </si>
  <si>
    <t>Dicker</t>
  </si>
  <si>
    <t>Chargers</t>
  </si>
  <si>
    <t>Lutz</t>
  </si>
  <si>
    <t>Broncos</t>
  </si>
  <si>
    <t>McManus</t>
  </si>
  <si>
    <t>Shavers</t>
  </si>
  <si>
    <t>Stover</t>
  </si>
  <si>
    <t>Vidal</t>
  </si>
  <si>
    <t>Palmer, Josh</t>
  </si>
  <si>
    <t>Patterson</t>
  </si>
  <si>
    <t>Badie</t>
  </si>
  <si>
    <t>Franklin</t>
  </si>
  <si>
    <t>Humphrey</t>
  </si>
  <si>
    <t>Trautman</t>
  </si>
  <si>
    <t>Patrick</t>
  </si>
  <si>
    <t>McKee</t>
  </si>
  <si>
    <t>Shipley</t>
  </si>
  <si>
    <t>Dotson</t>
  </si>
  <si>
    <t>Robinson</t>
  </si>
  <si>
    <t>Whittington</t>
  </si>
  <si>
    <t>Long</t>
  </si>
  <si>
    <t>Mundt</t>
  </si>
  <si>
    <t>Willis</t>
  </si>
  <si>
    <t>Entry 1</t>
  </si>
  <si>
    <t>Coleman, Keon</t>
  </si>
  <si>
    <t>Samuel, Curtis</t>
  </si>
  <si>
    <t>Shavers, Tyrell</t>
  </si>
  <si>
    <t>Stover, Cade</t>
  </si>
  <si>
    <t>LAC</t>
  </si>
  <si>
    <t>Herbert, Justin</t>
  </si>
  <si>
    <t>Vidal, Kimani</t>
  </si>
  <si>
    <t>McConkey, Ladd</t>
  </si>
  <si>
    <t>Johnston, Quentin</t>
  </si>
  <si>
    <t>Dissly, Will</t>
  </si>
  <si>
    <t>Dicker, Cameron</t>
  </si>
  <si>
    <t>DEN</t>
  </si>
  <si>
    <t>Nix, Bo</t>
  </si>
  <si>
    <t>McLaughlin, Jaleel</t>
  </si>
  <si>
    <t>Badie, Tyler</t>
  </si>
  <si>
    <t>Sutton, Courtland</t>
  </si>
  <si>
    <t>Mims, Marvin</t>
  </si>
  <si>
    <t>Franklin, Troy</t>
  </si>
  <si>
    <t>Humphrey, Lil'Jordan</t>
  </si>
  <si>
    <t>Adkins, Nate</t>
  </si>
  <si>
    <t>Trautman, Adam</t>
  </si>
  <si>
    <t>Lutz, Wil</t>
  </si>
  <si>
    <t>Patrick, Tim</t>
  </si>
  <si>
    <t>McKee, Tanner</t>
  </si>
  <si>
    <t>Barkley, Saquon</t>
  </si>
  <si>
    <t>Shipley, Will</t>
  </si>
  <si>
    <t>Dotson, Jahan</t>
  </si>
  <si>
    <t>Corum, Blake</t>
  </si>
  <si>
    <t>Whittington, Jordan</t>
  </si>
  <si>
    <t>Smith, Xavier</t>
  </si>
  <si>
    <t>Parkinson, Colby</t>
  </si>
  <si>
    <t>Long, Hunter</t>
  </si>
  <si>
    <t>Akers, Cam</t>
  </si>
  <si>
    <t>Mundt, Johnny</t>
  </si>
  <si>
    <t>Robinson Jr., Brian</t>
  </si>
  <si>
    <t>Brown, Dyami</t>
  </si>
  <si>
    <t>Willis, Malik</t>
  </si>
  <si>
    <t>Jacobs, Josh</t>
  </si>
  <si>
    <t>McManus, Brandon</t>
  </si>
  <si>
    <t xml:space="preserve">  2024: 525 Entries, Total $2620,  1st $500, 2nd $400, 3rd $300, payout to 17 places</t>
  </si>
  <si>
    <t>I will be using the CBS Sportsline NFL website (https://www.cbssports.com/nfl/scoreboard/) for all statistics.
Any situations that arise that are unclear for scoring purposes will be ruled on by the administrator and will be final.</t>
  </si>
  <si>
    <t>The payouts will be based on the number of paid entries. Previous payouts:</t>
  </si>
  <si>
    <t>The website standings https://www.danroloff.com/playffl/Standings.htm will be updated throughout the playoff weekends. 
For the Conference Championships and Superbowl the website is updated near real-time.</t>
  </si>
  <si>
    <t>ver1</t>
  </si>
  <si>
    <t>I will make arrangements to collect your entry fees, I prefer online apps
Venmo: Username is 651-500-8577 or @Dan-Roloff 
PayPal or Zelle: Username is 651-500-8577 or DanRoloff@comcast.net
make sure to check "send as friend" to avoid trans cost</t>
  </si>
  <si>
    <t>1-DEN</t>
  </si>
  <si>
    <t>Harvey</t>
  </si>
  <si>
    <t>Engram</t>
  </si>
  <si>
    <t>2-NE</t>
  </si>
  <si>
    <t>Maye</t>
  </si>
  <si>
    <t>Henderson</t>
  </si>
  <si>
    <t>Stevenson</t>
  </si>
  <si>
    <t>Diggs</t>
  </si>
  <si>
    <t>Boutte</t>
  </si>
  <si>
    <t>3-JAC</t>
  </si>
  <si>
    <t>Lawrence</t>
  </si>
  <si>
    <t>Etienne, Travis</t>
  </si>
  <si>
    <t>Tuten</t>
  </si>
  <si>
    <t>Meyers</t>
  </si>
  <si>
    <t>Strange</t>
  </si>
  <si>
    <t>4-PIT</t>
  </si>
  <si>
    <t>Rodgers</t>
  </si>
  <si>
    <t>Metcalf</t>
  </si>
  <si>
    <t>5-HOU</t>
  </si>
  <si>
    <t>Marks</t>
  </si>
  <si>
    <t>Chubb</t>
  </si>
  <si>
    <t>Higgins</t>
  </si>
  <si>
    <t>Hampton</t>
  </si>
  <si>
    <t>Gadsden II</t>
  </si>
  <si>
    <t>Charbonnet</t>
  </si>
  <si>
    <t>Walker III</t>
  </si>
  <si>
    <t>Smith-Njigba</t>
  </si>
  <si>
    <t>Shaheed</t>
  </si>
  <si>
    <t>Barner</t>
  </si>
  <si>
    <t>Williams, Caleb</t>
  </si>
  <si>
    <t>Swift</t>
  </si>
  <si>
    <t>Monangai</t>
  </si>
  <si>
    <t>Moore, DJ</t>
  </si>
  <si>
    <t>Odunze</t>
  </si>
  <si>
    <t>Loveland</t>
  </si>
  <si>
    <t>Bigsby</t>
  </si>
  <si>
    <t>Young</t>
  </si>
  <si>
    <t>Dowdle</t>
  </si>
  <si>
    <t>Hubbard</t>
  </si>
  <si>
    <t>Coker</t>
  </si>
  <si>
    <t>Tremble</t>
  </si>
  <si>
    <t>Adams</t>
  </si>
  <si>
    <t>Purdy</t>
  </si>
  <si>
    <t>Jennings, Jauan</t>
  </si>
  <si>
    <t>Bourne</t>
  </si>
  <si>
    <t>Kittle</t>
  </si>
  <si>
    <t>Watson</t>
  </si>
  <si>
    <t>Borregales</t>
  </si>
  <si>
    <t>Patriots</t>
  </si>
  <si>
    <t>Little</t>
  </si>
  <si>
    <t>Jaguars</t>
  </si>
  <si>
    <t>Prater</t>
  </si>
  <si>
    <t>Myers</t>
  </si>
  <si>
    <t>Seahawks</t>
  </si>
  <si>
    <t>Santos</t>
  </si>
  <si>
    <t>Bears</t>
  </si>
  <si>
    <t>Fitzgerald</t>
  </si>
  <si>
    <t>Panthers</t>
  </si>
  <si>
    <t>Mevis</t>
  </si>
  <si>
    <t>Pineiro</t>
  </si>
  <si>
    <t>49ers</t>
  </si>
  <si>
    <t>fpts 2025</t>
  </si>
  <si>
    <t>Harvey, RJ</t>
  </si>
  <si>
    <t>Bryant</t>
  </si>
  <si>
    <t>Bryant, Pat</t>
  </si>
  <si>
    <t>Moore, Elijah</t>
  </si>
  <si>
    <t>Bandy</t>
  </si>
  <si>
    <t>Bandy, Michael</t>
  </si>
  <si>
    <t>Engram, Evan</t>
  </si>
  <si>
    <t>NE</t>
  </si>
  <si>
    <t>Maye, Drake</t>
  </si>
  <si>
    <t>Henderson, TreVeyon</t>
  </si>
  <si>
    <t>Stevenson, Rhamondre</t>
  </si>
  <si>
    <t>Jennings, Terrell</t>
  </si>
  <si>
    <t>Diggs, Stefon</t>
  </si>
  <si>
    <t>Boutte, Kayshon</t>
  </si>
  <si>
    <t>Douglas</t>
  </si>
  <si>
    <t>Douglas, Demario</t>
  </si>
  <si>
    <t>Williams, Kyle</t>
  </si>
  <si>
    <t>Chism III</t>
  </si>
  <si>
    <t>Chism III, Efton</t>
  </si>
  <si>
    <t>Henry, Hunter</t>
  </si>
  <si>
    <t>Hooper</t>
  </si>
  <si>
    <t>Hooper, Austin</t>
  </si>
  <si>
    <t>Borregales, Andres</t>
  </si>
  <si>
    <t>JAC</t>
  </si>
  <si>
    <t>Lawrence, Trevor</t>
  </si>
  <si>
    <t>Tuten, Bhayshul</t>
  </si>
  <si>
    <t>Allen, LeQuint</t>
  </si>
  <si>
    <t>Washington, Parker</t>
  </si>
  <si>
    <t>Meyers, Jakobi</t>
  </si>
  <si>
    <t>Thomas Jr.</t>
  </si>
  <si>
    <t>Thomas Jr., Brian</t>
  </si>
  <si>
    <t>Strange, Brenton</t>
  </si>
  <si>
    <t>Little, Cam</t>
  </si>
  <si>
    <t>Rodgers, Aaron</t>
  </si>
  <si>
    <t>Rudolph</t>
  </si>
  <si>
    <t>Rudolph, Mason</t>
  </si>
  <si>
    <t>Metcalf, DK</t>
  </si>
  <si>
    <t>Wilson, Roman</t>
  </si>
  <si>
    <t>Valdes-Scantling</t>
  </si>
  <si>
    <t>Valdes-Scantling, Marquez</t>
  </si>
  <si>
    <t>Thielen</t>
  </si>
  <si>
    <t>Thielen, Adam</t>
  </si>
  <si>
    <t>Smith, Jonnu</t>
  </si>
  <si>
    <t>Marks, Woody</t>
  </si>
  <si>
    <t>Chubb, Nick</t>
  </si>
  <si>
    <t>Jordan</t>
  </si>
  <si>
    <t>Jordan, Jawhar</t>
  </si>
  <si>
    <t>Higgins, Jayden</t>
  </si>
  <si>
    <t>Noel</t>
  </si>
  <si>
    <t>Noel, Jaylin</t>
  </si>
  <si>
    <t>Kirk</t>
  </si>
  <si>
    <t>Kirk, Christian</t>
  </si>
  <si>
    <t>Lance</t>
  </si>
  <si>
    <t>Lance, Trey</t>
  </si>
  <si>
    <t>Hampton, Omarion</t>
  </si>
  <si>
    <t>Patterson, Jaret</t>
  </si>
  <si>
    <t>Allen, Keenan</t>
  </si>
  <si>
    <t>Harris, Tre</t>
  </si>
  <si>
    <t>Lambert-Smith</t>
  </si>
  <si>
    <t>Lambert-Smith, KeAndre</t>
  </si>
  <si>
    <t>Gadsden II, Oronde</t>
  </si>
  <si>
    <t>Conklin</t>
  </si>
  <si>
    <t>Conklin, Tyler</t>
  </si>
  <si>
    <t>Palmer</t>
  </si>
  <si>
    <t>Cooks</t>
  </si>
  <si>
    <t>Cooks, Brandin</t>
  </si>
  <si>
    <t>Davis, Gabe</t>
  </si>
  <si>
    <t>Hawes</t>
  </si>
  <si>
    <t>Hawes, Jackson</t>
  </si>
  <si>
    <t>Prater, Matt</t>
  </si>
  <si>
    <t>SEA</t>
  </si>
  <si>
    <t>Charbonnet, Zach</t>
  </si>
  <si>
    <t>Walker III, Kenneth</t>
  </si>
  <si>
    <t>Smith-Njigba, Jaxon</t>
  </si>
  <si>
    <t>Shaheed, Rashid</t>
  </si>
  <si>
    <t>Barner, AJ</t>
  </si>
  <si>
    <t>Myers, Jason</t>
  </si>
  <si>
    <t>CHI</t>
  </si>
  <si>
    <t>Swift, D'Andre</t>
  </si>
  <si>
    <t>Monangai, Kyle</t>
  </si>
  <si>
    <t>Brown, Brittain</t>
  </si>
  <si>
    <t>Odunze, Rome</t>
  </si>
  <si>
    <t>Burden III</t>
  </si>
  <si>
    <t>Burden III, Luther</t>
  </si>
  <si>
    <t>Walker, Jahdae</t>
  </si>
  <si>
    <t>Loveland, Colston</t>
  </si>
  <si>
    <t>Kmet</t>
  </si>
  <si>
    <t>Kmet, Cole</t>
  </si>
  <si>
    <t>Santos, Cairo</t>
  </si>
  <si>
    <t>Bigsby, Tank</t>
  </si>
  <si>
    <t>CAR</t>
  </si>
  <si>
    <t>Young, Bryce</t>
  </si>
  <si>
    <t>Dalton</t>
  </si>
  <si>
    <t>Dalton, Andy</t>
  </si>
  <si>
    <t>Dowdle, Rico</t>
  </si>
  <si>
    <t>Hubbard, Chuba</t>
  </si>
  <si>
    <t>Trevor Etienne</t>
  </si>
  <si>
    <t>Etienne, Trevor</t>
  </si>
  <si>
    <t>McMillan, Tetairoa</t>
  </si>
  <si>
    <t>Coker, Jalen</t>
  </si>
  <si>
    <t>Legette</t>
  </si>
  <si>
    <t>Legette, Xavier</t>
  </si>
  <si>
    <t>Renfrow</t>
  </si>
  <si>
    <t>Renfrow, Hunter</t>
  </si>
  <si>
    <t>Horn Jr.</t>
  </si>
  <si>
    <t>Horn Jr., Jimmy</t>
  </si>
  <si>
    <t>Tremayne</t>
  </si>
  <si>
    <t>Tremayne, Brycen</t>
  </si>
  <si>
    <t>Tremble, Tommy</t>
  </si>
  <si>
    <t>Evans, Mitchell</t>
  </si>
  <si>
    <t>Fitzgerald, Ryan</t>
  </si>
  <si>
    <t>Adams, Davante</t>
  </si>
  <si>
    <t>Mumpfield</t>
  </si>
  <si>
    <t>Mumpfield, Konata</t>
  </si>
  <si>
    <t>Ferguson</t>
  </si>
  <si>
    <t>Ferguson, Terrance</t>
  </si>
  <si>
    <t>Allen, Davis</t>
  </si>
  <si>
    <t>Mevis, Harrison</t>
  </si>
  <si>
    <t>SF</t>
  </si>
  <si>
    <t>Purdy, Brock</t>
  </si>
  <si>
    <t>Jones, Mac</t>
  </si>
  <si>
    <t>McCaffrey, Christian</t>
  </si>
  <si>
    <t>Juszczyk</t>
  </si>
  <si>
    <t>Juszczyk, Kyle</t>
  </si>
  <si>
    <t>Bourne, Kendrick</t>
  </si>
  <si>
    <t>Pearsall</t>
  </si>
  <si>
    <t>Pearsall, Ricky</t>
  </si>
  <si>
    <t>Kittle, George</t>
  </si>
  <si>
    <t>Tonges</t>
  </si>
  <si>
    <t>Tonges, Jake</t>
  </si>
  <si>
    <t>Farrell</t>
  </si>
  <si>
    <t>Farrell, Luke</t>
  </si>
  <si>
    <t>Pineiro, Eddy</t>
  </si>
  <si>
    <t>Golden</t>
  </si>
  <si>
    <t>Golden, Matthew</t>
  </si>
  <si>
    <t>Whyle</t>
  </si>
  <si>
    <t>Whyle, Josh</t>
  </si>
  <si>
    <t xml:space="preserve">This is a partial list of players based on 2025 stats. </t>
  </si>
  <si>
    <t>1-SEA</t>
  </si>
  <si>
    <t>2-CHI</t>
  </si>
  <si>
    <t>3-PHI</t>
  </si>
  <si>
    <t>4-CAR</t>
  </si>
  <si>
    <t>5-LAR</t>
  </si>
  <si>
    <t>6-SF</t>
  </si>
  <si>
    <t>Deadline is 3:25 Saturday Jan 10th, 2026</t>
  </si>
  <si>
    <t>Etienne</t>
  </si>
  <si>
    <t>Allen, J</t>
  </si>
  <si>
    <t>Williams, C</t>
  </si>
  <si>
    <t>Smith, D</t>
  </si>
  <si>
    <t>Williams, K</t>
  </si>
  <si>
    <t>Jennings, J</t>
  </si>
  <si>
    <t>Allen, K</t>
  </si>
  <si>
    <t>B. Brown</t>
  </si>
  <si>
    <t>Brooks, B</t>
  </si>
  <si>
    <t>Brooks, C</t>
  </si>
  <si>
    <t>D. Allen</t>
  </si>
  <si>
    <t>D. Brown</t>
  </si>
  <si>
    <t>Dillon</t>
  </si>
  <si>
    <t>E. Moore</t>
  </si>
  <si>
    <t>G. Davis</t>
  </si>
  <si>
    <t>K. Johnson</t>
  </si>
  <si>
    <t>K. Williams</t>
  </si>
  <si>
    <t>L. Allen</t>
  </si>
  <si>
    <t>Prentice</t>
  </si>
  <si>
    <t>R. Davis</t>
  </si>
  <si>
    <t>R. Wilson</t>
  </si>
  <si>
    <t>S. Moore</t>
  </si>
  <si>
    <t>Saubert</t>
  </si>
  <si>
    <t>Smith, J</t>
  </si>
  <si>
    <t>T. Jennings</t>
  </si>
  <si>
    <t>X. Smith</t>
  </si>
  <si>
    <t>For example you cannot have Nix and Harvey or Broncos defense on your team.</t>
  </si>
  <si>
    <t xml:space="preserve">     The roster entry spreadsheet will flag errors.</t>
  </si>
  <si>
    <t xml:space="preserve">    * Again this year there is a $5 payout to entry with most points based on  2025 NFL regular season Fantasy Points.
     ** The administrator is awarded 1 free entry for every 50 received. (a little somethin for the effort)</t>
  </si>
  <si>
    <t>All entries are due by 3:25 PM Saturday January 10th, 2026.</t>
  </si>
  <si>
    <t xml:space="preserve">  2025: 484 Entries, Total $2620,  1st $480, 2nd $380, 3rd $300, payout to 17 places</t>
  </si>
  <si>
    <t>The Standings are based on the final cumulative score from all rounds of the playoffs beginning with the Wild Card games on Saturday January 10th through Superbowl Sunday on February 8th.</t>
  </si>
  <si>
    <t>The following scoring method will be used. *** Note No changes from 2024 or 2025</t>
  </si>
  <si>
    <t>I will get all entries updated on the website https://www.danroloff.com/playffl/ on the 10th. 
Watch for a reply e-mail when I have processed your entry(s), along with a group e-mail when all the entries are in. 
*** If you do not get a follow-up email before game 1 please call or send me an e-mail asap ***</t>
  </si>
  <si>
    <t>Again please send all entries to DanRoloff@comcast.net before 3:25 PM on Saturday January 10th 2026.</t>
  </si>
  <si>
    <t>Hi all and welcome to Dan's Playoff Fantasy, 2026 version.</t>
  </si>
  <si>
    <t xml:space="preserve">There are some minor changes to scoring (see below) otherwise same as prior years:
  With the addition of 2 NFL teams to the playoffs in 2021 we added a NEW Flex position to the Rosters. 
  Flex player can be RB, WR or TE. Still only allowed 1 player/DST per NFL Playoff team. 
  First Playoff game starts at 3:30PM. Deadline for entry will now be 3:25PM Saturday January 10th, 2026!
</t>
  </si>
  <si>
    <t>NFC: Seahawks, Bears, Eagles, Panthers, Rams, 49ers, Packers</t>
  </si>
  <si>
    <t>You can click here to download the roster entry spreadsheet: https://www.danroloff.com/playffl/RosterEntry26.xlsx</t>
  </si>
  <si>
    <t>Prentice, Adam</t>
  </si>
  <si>
    <t>Saubert, Eric</t>
  </si>
  <si>
    <t>Dillon, AJ</t>
  </si>
  <si>
    <t>Cooper, Darius</t>
  </si>
  <si>
    <t>Johnson, Kaleb</t>
  </si>
  <si>
    <t>Brooks, British</t>
  </si>
  <si>
    <t>Moore, Skyy</t>
  </si>
  <si>
    <t>6-BUF</t>
  </si>
  <si>
    <t>7-LAC</t>
  </si>
  <si>
    <t>AFC: Broncos, Patriots, Jaguars, Steelers, Texans, Bills, Chargers</t>
  </si>
  <si>
    <t>The RosterEntry spreadsheet will aid you in selecting your entries. 
The Excel Auto complete will usually find the name after a couple letters, just start typing.
The players last name is used exceptions:Allen, Brooks, Brown, Davis, Jennings, Jennings, Johnson, Moore, Smith, Williams, Wilson in which case a unique name is used-See All Players for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</si>
</sst>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b/>
      <sz val="12"/>
      <name val="Arial"/>
      <family val="2"/>
    </font>
    <font>
      <sz val="12"/>
      <name val="Arial"/>
      <family val="2"/>
    </font>
    <font>
      <b/>
      <sz val="10"/>
      <name val="Arial"/>
      <family val="2"/>
    </font>
    <font>
      <b/>
      <sz val="14"/>
      <name val="Arial"/>
      <family val="2"/>
    </font>
    <font>
      <u/>
      <sz val="7.5"/>
      <color indexed="12"/>
      <name val="Arial"/>
      <family val="2"/>
    </font>
    <font>
      <u/>
      <sz val="10"/>
      <color indexed="12"/>
      <name val="Arial"/>
      <family val="2"/>
    </font>
    <font>
      <sz val="10"/>
      <name val="Arial"/>
      <family val="2"/>
    </font>
    <font>
      <sz val="8"/>
      <name val="Arial"/>
      <family val="2"/>
    </font>
    <font>
      <b/>
      <sz val="11"/>
      <name val="Arial"/>
      <family val="2"/>
    </font>
    <font>
      <sz val="16"/>
      <name val="Arial"/>
      <family val="2"/>
    </font>
    <font>
      <sz val="11"/>
      <name val="Arial"/>
      <family val="2"/>
    </font>
    <font>
      <sz val="9"/>
      <color indexed="81"/>
      <name val="Tahoma"/>
      <family val="2"/>
    </font>
    <font>
      <b/>
      <sz val="9"/>
      <color indexed="81"/>
      <name val="Tahoma"/>
      <family val="2"/>
    </font>
    <font>
      <sz val="14"/>
      <name val="Arial"/>
      <family val="2"/>
    </font>
    <font>
      <u/>
      <sz val="14"/>
      <name val="Arial"/>
      <family val="2"/>
    </font>
    <font>
      <u/>
      <sz val="10"/>
      <name val="Arial"/>
      <family val="2"/>
    </font>
    <font>
      <b/>
      <sz val="12"/>
      <color rgb="FF336600"/>
      <name val="Arial"/>
      <family val="2"/>
    </font>
  </fonts>
  <fills count="3">
    <fill>
      <patternFill patternType="none"/>
    </fill>
    <fill>
      <patternFill patternType="gray125"/>
    </fill>
    <fill>
      <patternFill patternType="solid">
        <fgColor rgb="FF92D050"/>
        <bgColor indexed="64"/>
      </patternFill>
    </fill>
  </fills>
  <borders count="75">
    <border>
      <left/>
      <right/>
      <top/>
      <bottom/>
      <diagonal/>
    </border>
    <border>
      <left style="thick">
        <color indexed="64"/>
      </left>
      <right style="dotted">
        <color indexed="64"/>
      </right>
      <top style="thick">
        <color indexed="64"/>
      </top>
      <bottom style="thick">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dotted">
        <color indexed="64"/>
      </left>
      <right style="dotted">
        <color indexed="64"/>
      </right>
      <top style="thick">
        <color indexed="64"/>
      </top>
      <bottom style="thick">
        <color indexed="64"/>
      </bottom>
      <diagonal/>
    </border>
    <border>
      <left style="dotted">
        <color indexed="64"/>
      </left>
      <right style="thick">
        <color indexed="64"/>
      </right>
      <top style="thick">
        <color indexed="64"/>
      </top>
      <bottom style="thick">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dotted">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7" fillId="0" borderId="0"/>
    <xf numFmtId="0" fontId="6" fillId="0" borderId="0" applyNumberFormat="0" applyFill="0" applyBorder="0" applyAlignment="0" applyProtection="0">
      <alignment vertical="top"/>
      <protection locked="0"/>
    </xf>
  </cellStyleXfs>
  <cellXfs count="128">
    <xf numFmtId="0" fontId="0" fillId="0" borderId="0" xfId="0"/>
    <xf numFmtId="0" fontId="1" fillId="0" borderId="1" xfId="0" applyFont="1" applyBorder="1" applyAlignment="1">
      <alignment horizontal="right"/>
    </xf>
    <xf numFmtId="0" fontId="0" fillId="0" borderId="0" xfId="0"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3" fillId="0" borderId="18" xfId="0" applyFont="1" applyBorder="1" applyAlignment="1">
      <alignment horizontal="center"/>
    </xf>
    <xf numFmtId="0" fontId="3" fillId="0" borderId="19" xfId="0" applyFont="1" applyBorder="1" applyAlignment="1">
      <alignment horizontal="center"/>
    </xf>
    <xf numFmtId="0" fontId="0" fillId="0" borderId="20" xfId="0" applyBorder="1" applyAlignment="1">
      <alignment horizontal="center"/>
    </xf>
    <xf numFmtId="0" fontId="3" fillId="0" borderId="0" xfId="0" applyFont="1" applyAlignment="1">
      <alignment horizontal="center"/>
    </xf>
    <xf numFmtId="0" fontId="3" fillId="0" borderId="21" xfId="0" applyFont="1" applyBorder="1" applyAlignment="1">
      <alignment horizontal="center"/>
    </xf>
    <xf numFmtId="0" fontId="0" fillId="0" borderId="0" xfId="0" applyAlignment="1">
      <alignment horizontal="left"/>
    </xf>
    <xf numFmtId="0" fontId="0" fillId="0" borderId="21" xfId="0" applyBorder="1" applyAlignment="1">
      <alignment horizontal="left"/>
    </xf>
    <xf numFmtId="0" fontId="0" fillId="0" borderId="0" xfId="0" quotePrefix="1" applyAlignment="1">
      <alignment horizontal="center"/>
    </xf>
    <xf numFmtId="0" fontId="0" fillId="0" borderId="22" xfId="0" applyBorder="1" applyAlignment="1" applyProtection="1">
      <alignment horizontal="center"/>
      <protection locked="0"/>
    </xf>
    <xf numFmtId="0" fontId="0" fillId="0" borderId="23" xfId="0" applyBorder="1" applyProtection="1">
      <protection locked="0"/>
    </xf>
    <xf numFmtId="0" fontId="7" fillId="0" borderId="0" xfId="0" applyFont="1"/>
    <xf numFmtId="0" fontId="0" fillId="0" borderId="24" xfId="0" applyBorder="1"/>
    <xf numFmtId="0" fontId="0" fillId="0" borderId="25" xfId="0" applyBorder="1"/>
    <xf numFmtId="0" fontId="0" fillId="0" borderId="21" xfId="0" applyBorder="1" applyAlignment="1">
      <alignment horizontal="center"/>
    </xf>
    <xf numFmtId="0" fontId="0" fillId="0" borderId="20" xfId="0" applyBorder="1"/>
    <xf numFmtId="0" fontId="0" fillId="0" borderId="26" xfId="0" applyBorder="1"/>
    <xf numFmtId="0" fontId="0" fillId="0" borderId="27" xfId="0" applyBorder="1"/>
    <xf numFmtId="0" fontId="7" fillId="0" borderId="23" xfId="0" applyFont="1" applyBorder="1" applyProtection="1">
      <protection locked="0"/>
    </xf>
    <xf numFmtId="0" fontId="7" fillId="0" borderId="0" xfId="0" applyFont="1" applyAlignment="1">
      <alignment horizontal="center"/>
    </xf>
    <xf numFmtId="0" fontId="7" fillId="0" borderId="28" xfId="0" applyFont="1" applyBorder="1" applyAlignment="1">
      <alignment horizontal="center"/>
    </xf>
    <xf numFmtId="0" fontId="0" fillId="0" borderId="29" xfId="0" applyBorder="1"/>
    <xf numFmtId="0" fontId="0" fillId="0" borderId="30" xfId="0" applyBorder="1"/>
    <xf numFmtId="0" fontId="0" fillId="0" borderId="31" xfId="0" applyBorder="1" applyAlignment="1">
      <alignment horizontal="center"/>
    </xf>
    <xf numFmtId="0" fontId="0" fillId="0" borderId="32" xfId="0" applyBorder="1"/>
    <xf numFmtId="0" fontId="0" fillId="0" borderId="33" xfId="0" applyBorder="1" applyAlignment="1">
      <alignment horizontal="center"/>
    </xf>
    <xf numFmtId="0" fontId="0" fillId="0" borderId="34" xfId="0" applyBorder="1"/>
    <xf numFmtId="0" fontId="3" fillId="0" borderId="28" xfId="0" applyFont="1" applyBorder="1" applyAlignment="1">
      <alignment horizontal="center"/>
    </xf>
    <xf numFmtId="0" fontId="0" fillId="0" borderId="31" xfId="0" applyBorder="1"/>
    <xf numFmtId="0" fontId="7" fillId="0" borderId="31" xfId="0" applyFont="1" applyBorder="1"/>
    <xf numFmtId="0" fontId="7" fillId="0" borderId="33" xfId="0" applyFont="1" applyBorder="1"/>
    <xf numFmtId="0" fontId="7" fillId="0" borderId="28" xfId="0" applyFont="1" applyBorder="1"/>
    <xf numFmtId="0" fontId="0" fillId="0" borderId="33" xfId="0" applyBorder="1"/>
    <xf numFmtId="0" fontId="7" fillId="0" borderId="22" xfId="0" applyFont="1" applyBorder="1" applyAlignment="1" applyProtection="1">
      <alignment horizontal="center"/>
      <protection locked="0"/>
    </xf>
    <xf numFmtId="0" fontId="7" fillId="0" borderId="35" xfId="0" applyFont="1" applyBorder="1" applyAlignment="1">
      <alignment horizontal="left" indent="2"/>
    </xf>
    <xf numFmtId="0" fontId="7" fillId="0" borderId="36" xfId="0" applyFont="1" applyBorder="1" applyAlignment="1">
      <alignment horizontal="left" indent="2"/>
    </xf>
    <xf numFmtId="0" fontId="7" fillId="0" borderId="37" xfId="0" applyFont="1" applyBorder="1" applyAlignment="1">
      <alignment horizontal="left" indent="2"/>
    </xf>
    <xf numFmtId="0" fontId="3" fillId="0" borderId="38" xfId="0" applyFont="1" applyBorder="1" applyAlignment="1">
      <alignment horizontal="left" indent="2"/>
    </xf>
    <xf numFmtId="0" fontId="7" fillId="0" borderId="11" xfId="0" applyFont="1" applyBorder="1"/>
    <xf numFmtId="0" fontId="7" fillId="0" borderId="12" xfId="0" applyFont="1" applyBorder="1"/>
    <xf numFmtId="0" fontId="7" fillId="0" borderId="39" xfId="0" applyFont="1" applyBorder="1" applyAlignment="1">
      <alignment horizontal="left" indent="2"/>
    </xf>
    <xf numFmtId="0" fontId="7" fillId="0" borderId="40" xfId="0" applyFont="1" applyBorder="1" applyProtection="1">
      <protection locked="0"/>
    </xf>
    <xf numFmtId="0" fontId="7" fillId="0" borderId="41" xfId="0" applyFont="1" applyBorder="1" applyProtection="1">
      <protection locked="0"/>
    </xf>
    <xf numFmtId="0" fontId="0" fillId="0" borderId="41" xfId="0" applyBorder="1" applyProtection="1">
      <protection locked="0"/>
    </xf>
    <xf numFmtId="0" fontId="0" fillId="0" borderId="40" xfId="0" applyBorder="1" applyProtection="1">
      <protection locked="0"/>
    </xf>
    <xf numFmtId="0" fontId="0" fillId="0" borderId="42" xfId="0" applyBorder="1"/>
    <xf numFmtId="0" fontId="7" fillId="0" borderId="43" xfId="0" applyFont="1" applyBorder="1" applyAlignment="1">
      <alignment horizontal="left" indent="2"/>
    </xf>
    <xf numFmtId="0" fontId="0" fillId="0" borderId="44" xfId="0" applyBorder="1"/>
    <xf numFmtId="0" fontId="0" fillId="0" borderId="45" xfId="0" applyBorder="1"/>
    <xf numFmtId="0" fontId="0" fillId="0" borderId="46" xfId="0" applyBorder="1"/>
    <xf numFmtId="0" fontId="0" fillId="0" borderId="47" xfId="0" applyBorder="1"/>
    <xf numFmtId="0" fontId="0" fillId="0" borderId="48" xfId="0" applyBorder="1"/>
    <xf numFmtId="0" fontId="1" fillId="0" borderId="0" xfId="3" applyFont="1" applyAlignment="1">
      <alignment wrapText="1"/>
    </xf>
    <xf numFmtId="0" fontId="7" fillId="0" borderId="0" xfId="3" applyAlignment="1">
      <alignment wrapText="1"/>
    </xf>
    <xf numFmtId="1" fontId="0" fillId="0" borderId="0" xfId="0" applyNumberFormat="1" applyAlignment="1">
      <alignment horizontal="center"/>
    </xf>
    <xf numFmtId="0" fontId="7" fillId="0" borderId="28" xfId="0" applyFont="1" applyBorder="1" applyAlignment="1">
      <alignment horizontal="right"/>
    </xf>
    <xf numFmtId="0" fontId="7" fillId="0" borderId="29" xfId="0" applyFont="1" applyBorder="1" applyAlignment="1">
      <alignment horizontal="right"/>
    </xf>
    <xf numFmtId="0" fontId="7" fillId="0" borderId="30" xfId="0" applyFont="1" applyBorder="1" applyAlignment="1">
      <alignment horizontal="right"/>
    </xf>
    <xf numFmtId="0" fontId="7" fillId="0" borderId="0" xfId="0" applyFont="1" applyAlignment="1">
      <alignment horizontal="left"/>
    </xf>
    <xf numFmtId="0" fontId="7" fillId="0" borderId="0" xfId="3"/>
    <xf numFmtId="0" fontId="14" fillId="0" borderId="0" xfId="0" applyFont="1" applyAlignment="1">
      <alignment horizontal="left"/>
    </xf>
    <xf numFmtId="0" fontId="7" fillId="0" borderId="9" xfId="0" applyFont="1" applyBorder="1"/>
    <xf numFmtId="0" fontId="7" fillId="0" borderId="0" xfId="3" applyAlignment="1">
      <alignment vertical="top" wrapText="1"/>
    </xf>
    <xf numFmtId="0" fontId="7" fillId="0" borderId="0" xfId="3" applyAlignment="1">
      <alignment horizontal="left" vertical="center" wrapText="1"/>
    </xf>
    <xf numFmtId="0" fontId="7" fillId="0" borderId="6" xfId="0" applyFont="1" applyBorder="1"/>
    <xf numFmtId="0" fontId="0" fillId="0" borderId="60" xfId="0" applyBorder="1"/>
    <xf numFmtId="0" fontId="0" fillId="0" borderId="60" xfId="0" applyBorder="1" applyAlignment="1">
      <alignment horizontal="center"/>
    </xf>
    <xf numFmtId="0" fontId="0" fillId="0" borderId="59" xfId="0" applyBorder="1" applyAlignment="1">
      <alignment horizontal="center"/>
    </xf>
    <xf numFmtId="0" fontId="0" fillId="0" borderId="62" xfId="0" applyBorder="1" applyAlignment="1">
      <alignment horizontal="center"/>
    </xf>
    <xf numFmtId="0" fontId="0" fillId="0" borderId="63" xfId="0" applyBorder="1"/>
    <xf numFmtId="0" fontId="0" fillId="0" borderId="63" xfId="0" applyBorder="1" applyAlignment="1">
      <alignment horizontal="center"/>
    </xf>
    <xf numFmtId="0" fontId="0" fillId="0" borderId="65" xfId="0" applyBorder="1" applyAlignment="1">
      <alignment horizontal="center"/>
    </xf>
    <xf numFmtId="0" fontId="2" fillId="0" borderId="67" xfId="0" applyFont="1" applyBorder="1" applyProtection="1">
      <protection locked="0"/>
    </xf>
    <xf numFmtId="0" fontId="7" fillId="0" borderId="49" xfId="0" applyFont="1" applyBorder="1" applyProtection="1">
      <protection locked="0"/>
    </xf>
    <xf numFmtId="0" fontId="0" fillId="0" borderId="50" xfId="0" applyBorder="1" applyProtection="1">
      <protection locked="0"/>
    </xf>
    <xf numFmtId="0" fontId="0" fillId="0" borderId="0" xfId="0" applyAlignment="1" applyProtection="1">
      <alignment horizontal="center"/>
      <protection locked="0"/>
    </xf>
    <xf numFmtId="0" fontId="0" fillId="0" borderId="68" xfId="0" applyBorder="1"/>
    <xf numFmtId="0" fontId="0" fillId="0" borderId="2" xfId="0" applyBorder="1"/>
    <xf numFmtId="0" fontId="7" fillId="0" borderId="52" xfId="0" applyFont="1" applyBorder="1" applyAlignment="1">
      <alignment horizontal="right"/>
    </xf>
    <xf numFmtId="0" fontId="0" fillId="2" borderId="53" xfId="0" applyFill="1" applyBorder="1" applyAlignment="1" applyProtection="1">
      <alignment horizontal="left"/>
      <protection locked="0"/>
    </xf>
    <xf numFmtId="0" fontId="6" fillId="0" borderId="0" xfId="4" applyAlignment="1" applyProtection="1">
      <alignment wrapText="1"/>
    </xf>
    <xf numFmtId="0" fontId="3" fillId="0" borderId="0" xfId="3" applyFont="1" applyAlignment="1">
      <alignment wrapText="1"/>
    </xf>
    <xf numFmtId="2" fontId="0" fillId="0" borderId="61" xfId="0" applyNumberFormat="1" applyBorder="1" applyAlignment="1">
      <alignment horizontal="right"/>
    </xf>
    <xf numFmtId="2" fontId="0" fillId="0" borderId="64" xfId="0" applyNumberFormat="1" applyBorder="1" applyAlignment="1">
      <alignment horizontal="right"/>
    </xf>
    <xf numFmtId="0" fontId="5" fillId="0" borderId="66" xfId="1" applyBorder="1" applyAlignment="1" applyProtection="1">
      <protection locked="0"/>
    </xf>
    <xf numFmtId="0" fontId="17" fillId="0" borderId="0" xfId="3" applyFont="1" applyAlignment="1">
      <alignment vertical="center" wrapText="1"/>
    </xf>
    <xf numFmtId="2" fontId="0" fillId="0" borderId="0" xfId="0" applyNumberFormat="1" applyAlignment="1">
      <alignment horizontal="right"/>
    </xf>
    <xf numFmtId="0" fontId="0" fillId="0" borderId="70" xfId="0" applyBorder="1"/>
    <xf numFmtId="0" fontId="0" fillId="0" borderId="70" xfId="0" applyBorder="1" applyAlignment="1">
      <alignment horizontal="center"/>
    </xf>
    <xf numFmtId="2" fontId="0" fillId="0" borderId="71" xfId="0" applyNumberFormat="1" applyBorder="1" applyAlignment="1">
      <alignment horizontal="right"/>
    </xf>
    <xf numFmtId="0" fontId="0" fillId="0" borderId="69" xfId="0" applyBorder="1" applyAlignment="1">
      <alignment horizontal="center"/>
    </xf>
    <xf numFmtId="0" fontId="7" fillId="0" borderId="72" xfId="0" applyFont="1" applyBorder="1" applyAlignment="1">
      <alignment horizontal="center"/>
    </xf>
    <xf numFmtId="0" fontId="0" fillId="0" borderId="73" xfId="0" applyBorder="1"/>
    <xf numFmtId="0" fontId="0" fillId="0" borderId="73" xfId="0" applyBorder="1" applyAlignment="1">
      <alignment horizontal="center"/>
    </xf>
    <xf numFmtId="0" fontId="7" fillId="0" borderId="74" xfId="0" applyFont="1" applyBorder="1" applyAlignment="1">
      <alignment horizontal="center"/>
    </xf>
    <xf numFmtId="0" fontId="6" fillId="0" borderId="0" xfId="4" applyAlignment="1" applyProtection="1">
      <alignment vertical="center" wrapText="1"/>
    </xf>
    <xf numFmtId="0" fontId="14" fillId="0" borderId="51" xfId="0" applyFont="1" applyBorder="1" applyAlignment="1">
      <alignment horizontal="center"/>
    </xf>
    <xf numFmtId="0" fontId="9" fillId="0" borderId="2" xfId="0" applyFont="1" applyBorder="1" applyAlignment="1">
      <alignment horizontal="center"/>
    </xf>
    <xf numFmtId="0" fontId="9" fillId="0" borderId="52" xfId="0" applyFont="1" applyBorder="1" applyAlignment="1">
      <alignment horizontal="center"/>
    </xf>
    <xf numFmtId="0" fontId="9" fillId="0" borderId="53" xfId="0" applyFont="1" applyBorder="1" applyAlignment="1">
      <alignment horizontal="center"/>
    </xf>
    <xf numFmtId="0" fontId="3" fillId="0" borderId="54" xfId="0" applyFont="1" applyBorder="1" applyAlignment="1">
      <alignment horizontal="center"/>
    </xf>
    <xf numFmtId="0" fontId="3" fillId="0" borderId="55" xfId="0" applyFont="1" applyBorder="1" applyAlignment="1">
      <alignment horizontal="center"/>
    </xf>
    <xf numFmtId="0" fontId="10" fillId="0" borderId="51" xfId="0" applyFont="1" applyBorder="1" applyAlignment="1">
      <alignment horizontal="left"/>
    </xf>
    <xf numFmtId="0" fontId="11" fillId="0" borderId="0" xfId="0" applyFont="1" applyAlignment="1">
      <alignment horizontal="right" vertical="center" textRotation="255"/>
    </xf>
    <xf numFmtId="0" fontId="11" fillId="0" borderId="56" xfId="0" applyFont="1" applyBorder="1" applyAlignment="1">
      <alignment horizontal="right" vertical="center" textRotation="255"/>
    </xf>
    <xf numFmtId="0" fontId="4"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7" fillId="0" borderId="0" xfId="0" applyFont="1" applyAlignment="1">
      <alignment horizontal="left"/>
    </xf>
    <xf numFmtId="0" fontId="0" fillId="0" borderId="0" xfId="0" applyAlignment="1">
      <alignment horizontal="left"/>
    </xf>
  </cellXfs>
  <cellStyles count="5">
    <cellStyle name="Hyperlink" xfId="1" builtinId="8"/>
    <cellStyle name="Hyperlink 2" xfId="2" xr:uid="{00000000-0005-0000-0000-000001000000}"/>
    <cellStyle name="Hyperlink 3" xfId="4" xr:uid="{59074F57-1952-4AA9-823D-93B0E040373F}"/>
    <cellStyle name="Normal" xfId="0" builtinId="0"/>
    <cellStyle name="Normal 2" xfId="3" xr:uid="{00000000-0005-0000-0000-000004000000}"/>
  </cellStyles>
  <dxfs count="14">
    <dxf>
      <fill>
        <patternFill>
          <bgColor indexed="13"/>
        </patternFill>
      </fill>
    </dxf>
    <dxf>
      <font>
        <b/>
        <i val="0"/>
        <condense val="0"/>
        <extend val="0"/>
      </font>
    </dxf>
    <dxf>
      <font>
        <b/>
        <i val="0"/>
        <condense val="0"/>
        <extend val="0"/>
      </font>
      <fill>
        <patternFill>
          <bgColor rgb="FFCC9900"/>
        </patternFill>
      </fill>
    </dxf>
    <dxf>
      <fill>
        <patternFill>
          <bgColor rgb="FFFF9999"/>
        </patternFill>
      </fill>
    </dxf>
    <dxf>
      <font>
        <strike/>
      </font>
    </dxf>
    <dxf>
      <font>
        <b/>
        <i val="0"/>
        <condense val="0"/>
        <extend val="0"/>
      </font>
      <fill>
        <patternFill>
          <bgColor indexed="44"/>
        </patternFill>
      </fill>
    </dxf>
    <dxf>
      <fill>
        <patternFill>
          <bgColor rgb="FFCC9900"/>
        </patternFill>
      </fill>
    </dxf>
    <dxf>
      <fill>
        <patternFill>
          <bgColor rgb="FFCC9900"/>
        </patternFill>
      </fill>
    </dxf>
    <dxf>
      <fill>
        <patternFill>
          <bgColor rgb="FFFF9999"/>
        </patternFill>
      </fill>
    </dxf>
    <dxf>
      <fill>
        <patternFill>
          <bgColor rgb="FF92D050"/>
        </patternFill>
      </fill>
    </dxf>
    <dxf>
      <fill>
        <patternFill>
          <bgColor indexed="13"/>
        </patternFill>
      </fill>
    </dxf>
    <dxf>
      <font>
        <b/>
        <i val="0"/>
        <condense val="0"/>
        <extend val="0"/>
      </font>
    </dxf>
    <dxf>
      <fill>
        <patternFill>
          <bgColor indexed="52"/>
        </patternFill>
      </fill>
    </dxf>
    <dxf>
      <font>
        <b/>
        <i val="0"/>
        <condense val="0"/>
        <extend val="0"/>
      </font>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nroloff1.com/playffl/RosterEntry26.xlsx" TargetMode="External"/><Relationship Id="rId2" Type="http://schemas.openxmlformats.org/officeDocument/2006/relationships/hyperlink" Target="http://www.danroloff.com/playffl/index.htm" TargetMode="External"/><Relationship Id="rId1" Type="http://schemas.openxmlformats.org/officeDocument/2006/relationships/hyperlink" Target="mailto:danroloff@comcast.net?subject=Playoff%20Fant%202023"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1FD24-7EA9-4F08-9AC7-107F1C7DB18D}">
  <dimension ref="B1:B99"/>
  <sheetViews>
    <sheetView showGridLines="0" showRowColHeaders="0" zoomScale="120" zoomScaleNormal="120" workbookViewId="0"/>
  </sheetViews>
  <sheetFormatPr defaultColWidth="0" defaultRowHeight="13.2" zeroHeight="1" x14ac:dyDescent="0.25"/>
  <cols>
    <col min="1" max="1" width="3.88671875" style="77" customWidth="1"/>
    <col min="2" max="2" width="104.5546875" style="77" customWidth="1"/>
    <col min="3" max="3" width="3.44140625" style="77" customWidth="1"/>
    <col min="4" max="16384" width="0" style="77" hidden="1"/>
  </cols>
  <sheetData>
    <row r="1" spans="2:2" ht="15.6" x14ac:dyDescent="0.3">
      <c r="B1" s="70" t="s">
        <v>539</v>
      </c>
    </row>
    <row r="2" spans="2:2" x14ac:dyDescent="0.25">
      <c r="B2" s="71"/>
    </row>
    <row r="3" spans="2:2" x14ac:dyDescent="0.25">
      <c r="B3" s="71" t="s">
        <v>13</v>
      </c>
    </row>
    <row r="4" spans="2:2" x14ac:dyDescent="0.25">
      <c r="B4" s="71"/>
    </row>
    <row r="5" spans="2:2" x14ac:dyDescent="0.25">
      <c r="B5" s="98" t="s">
        <v>119</v>
      </c>
    </row>
    <row r="6" spans="2:2" x14ac:dyDescent="0.25">
      <c r="B6" s="71"/>
    </row>
    <row r="7" spans="2:2" ht="66" x14ac:dyDescent="0.25">
      <c r="B7" s="71" t="s">
        <v>540</v>
      </c>
    </row>
    <row r="8" spans="2:2" x14ac:dyDescent="0.25">
      <c r="B8" s="71"/>
    </row>
    <row r="9" spans="2:2" x14ac:dyDescent="0.25">
      <c r="B9" s="71" t="s">
        <v>102</v>
      </c>
    </row>
    <row r="10" spans="2:2" x14ac:dyDescent="0.25">
      <c r="B10" s="71" t="s">
        <v>14</v>
      </c>
    </row>
    <row r="11" spans="2:2" x14ac:dyDescent="0.25">
      <c r="B11" s="71" t="s">
        <v>15</v>
      </c>
    </row>
    <row r="12" spans="2:2" x14ac:dyDescent="0.25">
      <c r="B12" s="71" t="s">
        <v>16</v>
      </c>
    </row>
    <row r="13" spans="2:2" x14ac:dyDescent="0.25">
      <c r="B13" s="71" t="s">
        <v>17</v>
      </c>
    </row>
    <row r="14" spans="2:2" x14ac:dyDescent="0.25">
      <c r="B14" s="71" t="s">
        <v>103</v>
      </c>
    </row>
    <row r="15" spans="2:2" x14ac:dyDescent="0.25">
      <c r="B15" s="71" t="s">
        <v>18</v>
      </c>
    </row>
    <row r="16" spans="2:2" x14ac:dyDescent="0.25">
      <c r="B16" s="71" t="s">
        <v>19</v>
      </c>
    </row>
    <row r="17" spans="2:2" x14ac:dyDescent="0.25">
      <c r="B17" s="71"/>
    </row>
    <row r="18" spans="2:2" x14ac:dyDescent="0.25">
      <c r="B18" s="71" t="s">
        <v>31</v>
      </c>
    </row>
    <row r="19" spans="2:2" x14ac:dyDescent="0.25">
      <c r="B19" s="71" t="s">
        <v>530</v>
      </c>
    </row>
    <row r="20" spans="2:2" x14ac:dyDescent="0.25">
      <c r="B20" s="71" t="s">
        <v>531</v>
      </c>
    </row>
    <row r="21" spans="2:2" x14ac:dyDescent="0.25">
      <c r="B21" s="71"/>
    </row>
    <row r="22" spans="2:2" x14ac:dyDescent="0.25">
      <c r="B22" s="71" t="s">
        <v>104</v>
      </c>
    </row>
    <row r="23" spans="2:2" x14ac:dyDescent="0.25">
      <c r="B23" s="71" t="s">
        <v>552</v>
      </c>
    </row>
    <row r="24" spans="2:2" x14ac:dyDescent="0.25">
      <c r="B24" s="71" t="s">
        <v>541</v>
      </c>
    </row>
    <row r="25" spans="2:2" x14ac:dyDescent="0.25">
      <c r="B25" s="71"/>
    </row>
    <row r="26" spans="2:2" x14ac:dyDescent="0.25">
      <c r="B26" s="71" t="s">
        <v>53</v>
      </c>
    </row>
    <row r="27" spans="2:2" ht="28.5" customHeight="1" x14ac:dyDescent="0.25">
      <c r="B27" s="113" t="s">
        <v>542</v>
      </c>
    </row>
    <row r="28" spans="2:2" ht="45" customHeight="1" x14ac:dyDescent="0.25">
      <c r="B28" s="80" t="s">
        <v>70</v>
      </c>
    </row>
    <row r="29" spans="2:2" ht="52.8" x14ac:dyDescent="0.25">
      <c r="B29" s="80" t="s">
        <v>553</v>
      </c>
    </row>
    <row r="30" spans="2:2" x14ac:dyDescent="0.25">
      <c r="B30" s="71"/>
    </row>
    <row r="31" spans="2:2" ht="15.6" x14ac:dyDescent="0.3">
      <c r="B31" s="70" t="s">
        <v>63</v>
      </c>
    </row>
    <row r="32" spans="2:2" ht="26.4" x14ac:dyDescent="0.25">
      <c r="B32" s="71" t="s">
        <v>532</v>
      </c>
    </row>
    <row r="33" spans="2:2" ht="15.6" x14ac:dyDescent="0.3">
      <c r="B33" s="70" t="s">
        <v>533</v>
      </c>
    </row>
    <row r="34" spans="2:2" ht="8.25" customHeight="1" x14ac:dyDescent="0.25">
      <c r="B34" s="71"/>
    </row>
    <row r="35" spans="2:2" x14ac:dyDescent="0.25">
      <c r="B35" s="71" t="s">
        <v>293</v>
      </c>
    </row>
    <row r="36" spans="2:2" x14ac:dyDescent="0.25">
      <c r="B36" s="71" t="s">
        <v>534</v>
      </c>
    </row>
    <row r="37" spans="2:2" x14ac:dyDescent="0.25">
      <c r="B37" s="71" t="s">
        <v>291</v>
      </c>
    </row>
    <row r="38" spans="2:2" x14ac:dyDescent="0.25">
      <c r="B38" s="71" t="s">
        <v>200</v>
      </c>
    </row>
    <row r="39" spans="2:2" x14ac:dyDescent="0.25">
      <c r="B39" s="71" t="s">
        <v>120</v>
      </c>
    </row>
    <row r="40" spans="2:2" x14ac:dyDescent="0.25">
      <c r="B40" s="71" t="s">
        <v>105</v>
      </c>
    </row>
    <row r="41" spans="2:2" x14ac:dyDescent="0.25">
      <c r="B41" s="71" t="s">
        <v>106</v>
      </c>
    </row>
    <row r="42" spans="2:2" x14ac:dyDescent="0.25">
      <c r="B42" s="71" t="s">
        <v>99</v>
      </c>
    </row>
    <row r="43" spans="2:2" x14ac:dyDescent="0.25">
      <c r="B43" s="71" t="s">
        <v>88</v>
      </c>
    </row>
    <row r="44" spans="2:2" x14ac:dyDescent="0.25">
      <c r="B44" s="71" t="s">
        <v>85</v>
      </c>
    </row>
    <row r="45" spans="2:2" x14ac:dyDescent="0.25">
      <c r="B45" s="71" t="s">
        <v>80</v>
      </c>
    </row>
    <row r="46" spans="2:2" x14ac:dyDescent="0.25">
      <c r="B46" s="71" t="s">
        <v>73</v>
      </c>
    </row>
    <row r="47" spans="2:2" x14ac:dyDescent="0.25">
      <c r="B47" s="71" t="s">
        <v>72</v>
      </c>
    </row>
    <row r="48" spans="2:2" x14ac:dyDescent="0.25">
      <c r="B48" s="71" t="s">
        <v>68</v>
      </c>
    </row>
    <row r="49" spans="2:2" x14ac:dyDescent="0.25">
      <c r="B49" s="71" t="s">
        <v>56</v>
      </c>
    </row>
    <row r="50" spans="2:2" x14ac:dyDescent="0.25">
      <c r="B50" s="71" t="s">
        <v>48</v>
      </c>
    </row>
    <row r="51" spans="2:2" x14ac:dyDescent="0.25">
      <c r="B51" s="71" t="s">
        <v>49</v>
      </c>
    </row>
    <row r="52" spans="2:2" x14ac:dyDescent="0.25">
      <c r="B52" s="71" t="s">
        <v>50</v>
      </c>
    </row>
    <row r="53" spans="2:2" x14ac:dyDescent="0.25">
      <c r="B53" s="71"/>
    </row>
    <row r="54" spans="2:2" ht="26.4" x14ac:dyDescent="0.25">
      <c r="B54" s="71" t="s">
        <v>535</v>
      </c>
    </row>
    <row r="55" spans="2:2" x14ac:dyDescent="0.25">
      <c r="B55" s="71"/>
    </row>
    <row r="56" spans="2:2" x14ac:dyDescent="0.25">
      <c r="B56" s="71" t="s">
        <v>536</v>
      </c>
    </row>
    <row r="57" spans="2:2" x14ac:dyDescent="0.25">
      <c r="B57" s="71"/>
    </row>
    <row r="58" spans="2:2" x14ac:dyDescent="0.25">
      <c r="B58" s="71" t="s">
        <v>20</v>
      </c>
    </row>
    <row r="59" spans="2:2" x14ac:dyDescent="0.25">
      <c r="B59" s="71" t="s">
        <v>67</v>
      </c>
    </row>
    <row r="60" spans="2:2" x14ac:dyDescent="0.25">
      <c r="B60" s="71" t="s">
        <v>21</v>
      </c>
    </row>
    <row r="61" spans="2:2" x14ac:dyDescent="0.25">
      <c r="B61" s="71" t="s">
        <v>22</v>
      </c>
    </row>
    <row r="62" spans="2:2" ht="16.2" customHeight="1" x14ac:dyDescent="0.25">
      <c r="B62" s="71" t="s">
        <v>23</v>
      </c>
    </row>
    <row r="63" spans="2:2" ht="26.4" x14ac:dyDescent="0.25">
      <c r="B63" s="99" t="s">
        <v>201</v>
      </c>
    </row>
    <row r="64" spans="2:2" x14ac:dyDescent="0.25">
      <c r="B64" s="99" t="s">
        <v>202</v>
      </c>
    </row>
    <row r="65" spans="2:2" x14ac:dyDescent="0.25">
      <c r="B65" s="99" t="s">
        <v>203</v>
      </c>
    </row>
    <row r="66" spans="2:2" x14ac:dyDescent="0.25">
      <c r="B66" s="71" t="s">
        <v>64</v>
      </c>
    </row>
    <row r="67" spans="2:2" ht="16.8" customHeight="1" x14ac:dyDescent="0.25">
      <c r="B67" s="99" t="s">
        <v>204</v>
      </c>
    </row>
    <row r="68" spans="2:2" ht="26.4" x14ac:dyDescent="0.25">
      <c r="B68" s="99" t="s">
        <v>205</v>
      </c>
    </row>
    <row r="69" spans="2:2" x14ac:dyDescent="0.25">
      <c r="B69" s="71" t="s">
        <v>24</v>
      </c>
    </row>
    <row r="70" spans="2:2" x14ac:dyDescent="0.25">
      <c r="B70" s="71"/>
    </row>
    <row r="71" spans="2:2" x14ac:dyDescent="0.25">
      <c r="B71" s="71" t="s">
        <v>25</v>
      </c>
    </row>
    <row r="72" spans="2:2" x14ac:dyDescent="0.25">
      <c r="B72" s="71" t="s">
        <v>65</v>
      </c>
    </row>
    <row r="73" spans="2:2" x14ac:dyDescent="0.25">
      <c r="B73" s="71" t="s">
        <v>26</v>
      </c>
    </row>
    <row r="74" spans="2:2" x14ac:dyDescent="0.25">
      <c r="B74" s="71" t="s">
        <v>27</v>
      </c>
    </row>
    <row r="75" spans="2:2" x14ac:dyDescent="0.25">
      <c r="B75" s="71" t="s">
        <v>28</v>
      </c>
    </row>
    <row r="76" spans="2:2" x14ac:dyDescent="0.25">
      <c r="B76" s="71" t="s">
        <v>71</v>
      </c>
    </row>
    <row r="77" spans="2:2" x14ac:dyDescent="0.25">
      <c r="B77" s="71" t="s">
        <v>52</v>
      </c>
    </row>
    <row r="78" spans="2:2" x14ac:dyDescent="0.25">
      <c r="B78" s="71" t="s">
        <v>81</v>
      </c>
    </row>
    <row r="79" spans="2:2" ht="35.25" customHeight="1" x14ac:dyDescent="0.25">
      <c r="B79" s="71" t="s">
        <v>66</v>
      </c>
    </row>
    <row r="80" spans="2:2" ht="39.75" customHeight="1" x14ac:dyDescent="0.25">
      <c r="B80" s="81" t="s">
        <v>292</v>
      </c>
    </row>
    <row r="81" spans="2:2" ht="39.6" x14ac:dyDescent="0.25">
      <c r="B81" s="80" t="s">
        <v>537</v>
      </c>
    </row>
    <row r="82" spans="2:2" ht="26.4" x14ac:dyDescent="0.25">
      <c r="B82" s="80" t="s">
        <v>294</v>
      </c>
    </row>
    <row r="83" spans="2:2" ht="70.2" customHeight="1" x14ac:dyDescent="0.25">
      <c r="B83" s="103" t="s">
        <v>296</v>
      </c>
    </row>
    <row r="84" spans="2:2" x14ac:dyDescent="0.25">
      <c r="B84" s="71" t="s">
        <v>51</v>
      </c>
    </row>
    <row r="85" spans="2:2" ht="15" customHeight="1" x14ac:dyDescent="0.25">
      <c r="B85" s="71"/>
    </row>
    <row r="86" spans="2:2" x14ac:dyDescent="0.25">
      <c r="B86" s="71" t="s">
        <v>47</v>
      </c>
    </row>
    <row r="87" spans="2:2" x14ac:dyDescent="0.25">
      <c r="B87" s="71"/>
    </row>
    <row r="88" spans="2:2" x14ac:dyDescent="0.25">
      <c r="B88" s="71" t="s">
        <v>29</v>
      </c>
    </row>
    <row r="89" spans="2:2" x14ac:dyDescent="0.25">
      <c r="B89" s="71" t="s">
        <v>30</v>
      </c>
    </row>
    <row r="90" spans="2:2" x14ac:dyDescent="0.25">
      <c r="B90" s="71"/>
    </row>
    <row r="91" spans="2:2" x14ac:dyDescent="0.25">
      <c r="B91" s="98" t="s">
        <v>538</v>
      </c>
    </row>
    <row r="92" spans="2:2" hidden="1" x14ac:dyDescent="0.25">
      <c r="B92" s="77" t="s">
        <v>206</v>
      </c>
    </row>
    <row r="94" spans="2:2" x14ac:dyDescent="0.25"/>
    <row r="95" spans="2:2" x14ac:dyDescent="0.25"/>
    <row r="96" spans="2:2" x14ac:dyDescent="0.25"/>
    <row r="97" x14ac:dyDescent="0.25"/>
    <row r="98" x14ac:dyDescent="0.25"/>
    <row r="99" x14ac:dyDescent="0.25"/>
  </sheetData>
  <hyperlinks>
    <hyperlink ref="B91" r:id="rId1" display="Again please send all entries to DanRoloff@comcast.net before 3:25 PM on Saturday January 14th 2023." xr:uid="{75572BC1-F740-4FA1-A83F-F0E8436068BE}"/>
    <hyperlink ref="B5" r:id="rId2" display="There is new homepage this year: http://www.danroloff.com/playffl/index.htm" xr:uid="{CB5622AD-FDA0-42F9-A4A8-745D2C7A8A2A}"/>
    <hyperlink ref="B27" r:id="rId3" display="You can click here to download the roster entry spreadsheet: https://www.danroloff.com/playffl/RosterEntry25.xlsx" xr:uid="{443D46D0-C3F8-4638-82E2-D2548F1B74D0}"/>
  </hyperlinks>
  <pageMargins left="0.75" right="0.75" top="1" bottom="1" header="0.5" footer="0.5"/>
  <pageSetup scale="115" orientation="portrait" horizontalDpi="300" verticalDpi="300" r:id="rId4"/>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847"/>
  <sheetViews>
    <sheetView showGridLines="0" tabSelected="1" topLeftCell="E1" zoomScaleNormal="100" workbookViewId="0">
      <selection activeCell="E1" sqref="E1"/>
    </sheetView>
  </sheetViews>
  <sheetFormatPr defaultColWidth="9.109375" defaultRowHeight="12.75" customHeight="1" zeroHeight="1" x14ac:dyDescent="0.25"/>
  <cols>
    <col min="1" max="4" width="9.109375" hidden="1" customWidth="1"/>
    <col min="5" max="5" width="8.44140625" customWidth="1"/>
    <col min="6" max="6" width="2.109375" hidden="1" customWidth="1"/>
    <col min="7" max="7" width="3.109375" hidden="1" customWidth="1"/>
    <col min="8" max="8" width="21.88671875" customWidth="1"/>
    <col min="9" max="9" width="10.6640625" customWidth="1"/>
    <col min="10" max="11" width="16.33203125" bestFit="1" customWidth="1"/>
    <col min="12" max="12" width="14.6640625" bestFit="1" customWidth="1"/>
    <col min="13" max="13" width="22" bestFit="1" customWidth="1"/>
    <col min="14" max="14" width="10.6640625" bestFit="1" customWidth="1"/>
    <col min="15" max="15" width="16.33203125" bestFit="1" customWidth="1"/>
    <col min="16" max="16" width="12.21875" customWidth="1"/>
    <col min="17" max="17" width="12.44140625" customWidth="1"/>
    <col min="18" max="18" width="5.5546875" customWidth="1"/>
    <col min="19" max="19" width="9.109375" hidden="1" customWidth="1"/>
    <col min="20" max="28" width="5.109375" hidden="1" customWidth="1"/>
    <col min="29" max="29" width="9.109375" hidden="1" customWidth="1"/>
    <col min="30" max="38" width="2.109375" hidden="1" customWidth="1"/>
    <col min="39" max="42" width="2.88671875" hidden="1" customWidth="1"/>
    <col min="43" max="51" width="2.109375" hidden="1" customWidth="1"/>
    <col min="52" max="52" width="1.88671875" hidden="1" customWidth="1"/>
    <col min="53" max="53" width="8.88671875" hidden="1" customWidth="1"/>
    <col min="54" max="55" width="2.109375" hidden="1" customWidth="1"/>
    <col min="56" max="57" width="2.5546875" hidden="1" customWidth="1"/>
    <col min="58" max="59" width="1.88671875" hidden="1" customWidth="1"/>
    <col min="60" max="60" width="2" hidden="1" customWidth="1"/>
    <col min="61" max="61" width="2.109375" hidden="1" customWidth="1"/>
    <col min="62" max="63" width="1.88671875" hidden="1" customWidth="1"/>
    <col min="64" max="64" width="2" hidden="1" customWidth="1"/>
    <col min="65" max="65" width="2.109375" hidden="1" customWidth="1"/>
    <col min="66" max="16380" width="9.109375" hidden="1" customWidth="1"/>
    <col min="16381" max="16384" width="0" hidden="1" customWidth="1"/>
  </cols>
  <sheetData>
    <row r="1" spans="5:29" ht="18" thickBot="1" x14ac:dyDescent="0.35">
      <c r="H1" s="78" t="s">
        <v>79</v>
      </c>
      <c r="AC1" s="2"/>
    </row>
    <row r="2" spans="5:29" ht="16.8" thickTop="1" thickBot="1" x14ac:dyDescent="0.35">
      <c r="H2" s="1" t="s">
        <v>54</v>
      </c>
      <c r="I2" s="102"/>
      <c r="J2" s="90"/>
      <c r="L2" s="1" t="s">
        <v>0</v>
      </c>
      <c r="M2" s="91" t="s">
        <v>55</v>
      </c>
      <c r="N2" s="92"/>
      <c r="O2" s="93"/>
      <c r="AC2" s="2"/>
    </row>
    <row r="3" spans="5:29" ht="14.4" thickTop="1" thickBot="1" x14ac:dyDescent="0.3">
      <c r="H3" s="76" t="s">
        <v>503</v>
      </c>
      <c r="M3" s="94"/>
      <c r="N3" s="94"/>
      <c r="O3" s="95"/>
      <c r="P3" s="96" t="s">
        <v>35</v>
      </c>
      <c r="Q3" s="97"/>
      <c r="R3" t="str">
        <f>IF(Q3&gt;0,"&lt;del to reset","")</f>
        <v/>
      </c>
      <c r="AC3" s="2"/>
    </row>
    <row r="4" spans="5:29" ht="18" thickBot="1" x14ac:dyDescent="0.35">
      <c r="E4" s="2"/>
      <c r="F4" s="2"/>
      <c r="G4" s="2"/>
      <c r="H4" s="114" t="s">
        <v>40</v>
      </c>
      <c r="I4" s="114"/>
      <c r="J4" s="114"/>
      <c r="K4" s="114"/>
      <c r="L4" s="114"/>
      <c r="M4" s="114"/>
      <c r="N4" s="114"/>
      <c r="O4" s="114"/>
      <c r="P4" s="114"/>
      <c r="Q4" s="114"/>
      <c r="R4" s="2"/>
      <c r="AC4" s="2"/>
    </row>
    <row r="5" spans="5:29" ht="14.4" thickBot="1" x14ac:dyDescent="0.3">
      <c r="E5" s="2"/>
      <c r="F5" s="2"/>
      <c r="G5" s="2"/>
      <c r="H5" s="115" t="str">
        <f>"Highlighting for Entry #"&amp;H7</f>
        <v>Highlighting for Entry #1</v>
      </c>
      <c r="I5" s="116"/>
      <c r="J5" s="116"/>
      <c r="K5" s="116"/>
      <c r="L5" s="116"/>
      <c r="M5" s="116"/>
      <c r="N5" s="116"/>
      <c r="O5" s="116"/>
      <c r="P5" s="116"/>
      <c r="Q5" s="117"/>
      <c r="R5" s="2"/>
      <c r="AC5" s="2"/>
    </row>
    <row r="6" spans="5:29" ht="13.2" hidden="1" x14ac:dyDescent="0.25">
      <c r="E6" s="2"/>
      <c r="F6" s="2"/>
      <c r="G6" s="2"/>
      <c r="H6" s="21"/>
      <c r="I6" s="2">
        <v>3</v>
      </c>
      <c r="J6" s="2">
        <v>4</v>
      </c>
      <c r="K6" s="2">
        <v>5</v>
      </c>
      <c r="L6" s="2">
        <v>6</v>
      </c>
      <c r="M6" s="2">
        <v>7</v>
      </c>
      <c r="N6" s="2">
        <v>8</v>
      </c>
      <c r="O6" s="2">
        <v>9</v>
      </c>
      <c r="P6" s="2">
        <v>10</v>
      </c>
      <c r="Q6" s="32">
        <v>11</v>
      </c>
      <c r="R6" s="2"/>
      <c r="AC6" s="2"/>
    </row>
    <row r="7" spans="5:29" ht="13.2" hidden="1" x14ac:dyDescent="0.25">
      <c r="E7" s="2"/>
      <c r="F7" s="2">
        <f>SUM(F205:F235)</f>
        <v>0</v>
      </c>
      <c r="G7" s="2"/>
      <c r="H7" s="33">
        <f>IF(Q3&gt;0,Q3,IF(COUNTIF(E205:G235,"OK")+F7=0,1,COUNTIF(E205:G235,"OK")+F7))</f>
        <v>1</v>
      </c>
      <c r="I7" s="2">
        <f>VLOOKUP($H7,$G$205:$Q$235,I6,FALSE)</f>
        <v>0</v>
      </c>
      <c r="J7" s="2">
        <f t="shared" ref="J7:Q7" si="0">VLOOKUP($H7,$G$205:$Q$235,J6,FALSE)</f>
        <v>0</v>
      </c>
      <c r="K7" s="2">
        <f t="shared" si="0"/>
        <v>0</v>
      </c>
      <c r="L7" s="2">
        <f t="shared" si="0"/>
        <v>0</v>
      </c>
      <c r="M7" s="2">
        <f t="shared" si="0"/>
        <v>0</v>
      </c>
      <c r="N7" s="2">
        <f t="shared" si="0"/>
        <v>0</v>
      </c>
      <c r="O7" s="2">
        <f t="shared" si="0"/>
        <v>0</v>
      </c>
      <c r="P7" s="2">
        <f t="shared" si="0"/>
        <v>0</v>
      </c>
      <c r="Q7" s="32">
        <f t="shared" si="0"/>
        <v>0</v>
      </c>
      <c r="R7" s="2"/>
      <c r="AC7" s="2"/>
    </row>
    <row r="8" spans="5:29" ht="13.8" hidden="1" thickBot="1" x14ac:dyDescent="0.3">
      <c r="E8" s="2"/>
      <c r="F8" s="2"/>
      <c r="G8" s="2"/>
      <c r="H8" s="33"/>
      <c r="I8" s="2" t="e">
        <f t="shared" ref="I8:Q8" si="1">VLOOKUP(I7,$A$603:$D$846,2,FALSE)</f>
        <v>#N/A</v>
      </c>
      <c r="J8" s="2" t="e">
        <f t="shared" si="1"/>
        <v>#N/A</v>
      </c>
      <c r="K8" s="2" t="e">
        <f t="shared" si="1"/>
        <v>#N/A</v>
      </c>
      <c r="L8" s="2" t="e">
        <f t="shared" si="1"/>
        <v>#N/A</v>
      </c>
      <c r="M8" s="2" t="e">
        <f t="shared" si="1"/>
        <v>#N/A</v>
      </c>
      <c r="N8" s="2" t="e">
        <f t="shared" si="1"/>
        <v>#N/A</v>
      </c>
      <c r="O8" s="2" t="e">
        <f t="shared" si="1"/>
        <v>#N/A</v>
      </c>
      <c r="P8" s="2" t="e">
        <f t="shared" si="1"/>
        <v>#N/A</v>
      </c>
      <c r="Q8" s="32" t="e">
        <f t="shared" si="1"/>
        <v>#N/A</v>
      </c>
      <c r="R8" s="2"/>
      <c r="AC8" s="2"/>
    </row>
    <row r="9" spans="5:29" ht="13.2" x14ac:dyDescent="0.25">
      <c r="H9" s="55" t="s">
        <v>1</v>
      </c>
      <c r="I9" s="4" t="s">
        <v>2</v>
      </c>
      <c r="J9" s="118" t="s">
        <v>86</v>
      </c>
      <c r="K9" s="119"/>
      <c r="L9" s="118" t="s">
        <v>87</v>
      </c>
      <c r="M9" s="119"/>
      <c r="N9" s="5" t="s">
        <v>3</v>
      </c>
      <c r="O9" s="5" t="s">
        <v>100</v>
      </c>
      <c r="P9" s="5" t="s">
        <v>4</v>
      </c>
      <c r="Q9" s="6" t="s">
        <v>5</v>
      </c>
      <c r="AC9" s="2"/>
    </row>
    <row r="10" spans="5:29" ht="13.2" x14ac:dyDescent="0.25">
      <c r="E10" s="121" t="s">
        <v>61</v>
      </c>
      <c r="F10">
        <f t="shared" ref="F10:F23" si="2">COUNTIF(I$8:Q$8,G10)</f>
        <v>0</v>
      </c>
      <c r="G10">
        <v>1</v>
      </c>
      <c r="H10" s="58" t="s">
        <v>297</v>
      </c>
      <c r="I10" s="30" t="s">
        <v>216</v>
      </c>
      <c r="J10" s="8" t="s">
        <v>298</v>
      </c>
      <c r="K10" s="9" t="s">
        <v>133</v>
      </c>
      <c r="L10" s="8" t="s">
        <v>217</v>
      </c>
      <c r="M10" s="9" t="s">
        <v>239</v>
      </c>
      <c r="N10" s="9" t="s">
        <v>299</v>
      </c>
      <c r="O10" s="9" t="s">
        <v>101</v>
      </c>
      <c r="P10" s="9" t="s">
        <v>230</v>
      </c>
      <c r="Q10" s="35" t="s">
        <v>231</v>
      </c>
      <c r="T10">
        <f t="shared" ref="T10:T23" si="3">VLOOKUP(I10,$A$603:$D$846,2,FALSE)</f>
        <v>1</v>
      </c>
      <c r="U10">
        <f t="shared" ref="U10:U23" si="4">VLOOKUP(J10,$A$603:$D$846,2,FALSE)</f>
        <v>1</v>
      </c>
      <c r="V10">
        <f t="shared" ref="V10:V23" si="5">VLOOKUP(K10,$A$603:$D$846,2,FALSE)</f>
        <v>1</v>
      </c>
      <c r="W10">
        <f t="shared" ref="W10:W23" si="6">VLOOKUP(L10,$A$603:$D$846,2,FALSE)</f>
        <v>1</v>
      </c>
      <c r="X10">
        <f t="shared" ref="X10:X23" si="7">VLOOKUP(M10,$A$603:$D$846,2,FALSE)</f>
        <v>1</v>
      </c>
      <c r="Y10">
        <f t="shared" ref="Y10:Y23" si="8">VLOOKUP(N10,$A$603:$D$846,2,FALSE)</f>
        <v>1</v>
      </c>
      <c r="Z10" t="e">
        <f t="shared" ref="Z10:Z23" si="9">VLOOKUP(O10,$A$603:$D$846,2,FALSE)</f>
        <v>#N/A</v>
      </c>
      <c r="AA10">
        <f t="shared" ref="AA10:AA23" si="10">VLOOKUP(P10,$A$603:$D$846,2,FALSE)</f>
        <v>1</v>
      </c>
      <c r="AB10">
        <f t="shared" ref="AB10:AB23" si="11">VLOOKUP(Q10,$A$603:$D$846,2,FALSE)</f>
        <v>1</v>
      </c>
      <c r="AC10" s="2"/>
    </row>
    <row r="11" spans="5:29" ht="13.2" x14ac:dyDescent="0.25">
      <c r="E11" s="121"/>
      <c r="F11">
        <f t="shared" si="2"/>
        <v>0</v>
      </c>
      <c r="G11">
        <v>2</v>
      </c>
      <c r="H11" s="53" t="s">
        <v>300</v>
      </c>
      <c r="I11" s="7" t="s">
        <v>301</v>
      </c>
      <c r="J11" s="12" t="s">
        <v>302</v>
      </c>
      <c r="K11" s="13" t="s">
        <v>303</v>
      </c>
      <c r="L11" s="12" t="s">
        <v>304</v>
      </c>
      <c r="M11" s="13" t="s">
        <v>305</v>
      </c>
      <c r="N11" s="10" t="s">
        <v>211</v>
      </c>
      <c r="O11" s="10" t="s">
        <v>101</v>
      </c>
      <c r="P11" s="10" t="s">
        <v>344</v>
      </c>
      <c r="Q11" s="11" t="s">
        <v>345</v>
      </c>
      <c r="T11">
        <f t="shared" si="3"/>
        <v>2</v>
      </c>
      <c r="U11">
        <f t="shared" si="4"/>
        <v>2</v>
      </c>
      <c r="V11">
        <f t="shared" si="5"/>
        <v>2</v>
      </c>
      <c r="W11">
        <f t="shared" si="6"/>
        <v>2</v>
      </c>
      <c r="X11">
        <f t="shared" si="7"/>
        <v>2</v>
      </c>
      <c r="Y11">
        <f t="shared" si="8"/>
        <v>2</v>
      </c>
      <c r="Z11" t="e">
        <f t="shared" si="9"/>
        <v>#N/A</v>
      </c>
      <c r="AA11">
        <f t="shared" si="10"/>
        <v>2</v>
      </c>
      <c r="AB11">
        <f t="shared" si="11"/>
        <v>2</v>
      </c>
      <c r="AC11" s="2"/>
    </row>
    <row r="12" spans="5:29" ht="13.2" x14ac:dyDescent="0.25">
      <c r="E12" s="121"/>
      <c r="F12">
        <f t="shared" si="2"/>
        <v>0</v>
      </c>
      <c r="G12">
        <v>3</v>
      </c>
      <c r="H12" s="53" t="s">
        <v>306</v>
      </c>
      <c r="I12" s="7" t="s">
        <v>307</v>
      </c>
      <c r="J12" s="12" t="s">
        <v>504</v>
      </c>
      <c r="K12" s="57" t="s">
        <v>309</v>
      </c>
      <c r="L12" s="12" t="s">
        <v>154</v>
      </c>
      <c r="M12" s="13" t="s">
        <v>310</v>
      </c>
      <c r="N12" s="10" t="s">
        <v>311</v>
      </c>
      <c r="O12" s="10" t="s">
        <v>101</v>
      </c>
      <c r="P12" s="10" t="s">
        <v>346</v>
      </c>
      <c r="Q12" s="11" t="s">
        <v>347</v>
      </c>
      <c r="T12">
        <f t="shared" si="3"/>
        <v>3</v>
      </c>
      <c r="U12">
        <f t="shared" si="4"/>
        <v>3</v>
      </c>
      <c r="V12">
        <f t="shared" si="5"/>
        <v>3</v>
      </c>
      <c r="W12">
        <f t="shared" si="6"/>
        <v>3</v>
      </c>
      <c r="X12">
        <f t="shared" si="7"/>
        <v>3</v>
      </c>
      <c r="Y12">
        <f t="shared" si="8"/>
        <v>3</v>
      </c>
      <c r="Z12" t="e">
        <f t="shared" si="9"/>
        <v>#N/A</v>
      </c>
      <c r="AA12">
        <f t="shared" si="10"/>
        <v>3</v>
      </c>
      <c r="AB12">
        <f t="shared" si="11"/>
        <v>3</v>
      </c>
      <c r="AC12" s="2"/>
    </row>
    <row r="13" spans="5:29" ht="13.5" customHeight="1" x14ac:dyDescent="0.25">
      <c r="E13" s="121"/>
      <c r="F13">
        <f t="shared" si="2"/>
        <v>0</v>
      </c>
      <c r="G13">
        <v>4</v>
      </c>
      <c r="H13" s="53" t="s">
        <v>312</v>
      </c>
      <c r="I13" s="7" t="s">
        <v>313</v>
      </c>
      <c r="J13" s="12" t="s">
        <v>129</v>
      </c>
      <c r="K13" s="13" t="s">
        <v>111</v>
      </c>
      <c r="L13" s="12" t="s">
        <v>314</v>
      </c>
      <c r="M13" s="13" t="s">
        <v>150</v>
      </c>
      <c r="N13" s="10" t="s">
        <v>130</v>
      </c>
      <c r="O13" s="10" t="s">
        <v>101</v>
      </c>
      <c r="P13" s="10" t="s">
        <v>131</v>
      </c>
      <c r="Q13" s="11" t="s">
        <v>132</v>
      </c>
      <c r="T13">
        <f t="shared" si="3"/>
        <v>4</v>
      </c>
      <c r="U13">
        <f t="shared" si="4"/>
        <v>4</v>
      </c>
      <c r="V13">
        <f t="shared" si="5"/>
        <v>4</v>
      </c>
      <c r="W13">
        <f t="shared" si="6"/>
        <v>4</v>
      </c>
      <c r="X13">
        <f t="shared" si="7"/>
        <v>4</v>
      </c>
      <c r="Y13">
        <f t="shared" si="8"/>
        <v>4</v>
      </c>
      <c r="Z13" t="e">
        <f t="shared" si="9"/>
        <v>#N/A</v>
      </c>
      <c r="AA13">
        <f t="shared" si="10"/>
        <v>4</v>
      </c>
      <c r="AB13">
        <f t="shared" si="11"/>
        <v>4</v>
      </c>
      <c r="AC13" s="2"/>
    </row>
    <row r="14" spans="5:29" ht="13.2" x14ac:dyDescent="0.25">
      <c r="E14" s="121"/>
      <c r="F14">
        <f t="shared" si="2"/>
        <v>0</v>
      </c>
      <c r="G14">
        <v>5</v>
      </c>
      <c r="H14" s="53" t="s">
        <v>315</v>
      </c>
      <c r="I14" s="7" t="s">
        <v>122</v>
      </c>
      <c r="J14" s="56" t="s">
        <v>316</v>
      </c>
      <c r="K14" s="57" t="s">
        <v>317</v>
      </c>
      <c r="L14" s="12" t="s">
        <v>123</v>
      </c>
      <c r="M14" s="13" t="s">
        <v>318</v>
      </c>
      <c r="N14" s="10" t="s">
        <v>107</v>
      </c>
      <c r="O14" s="10" t="s">
        <v>101</v>
      </c>
      <c r="P14" s="10" t="s">
        <v>124</v>
      </c>
      <c r="Q14" s="11" t="s">
        <v>125</v>
      </c>
      <c r="T14">
        <f t="shared" si="3"/>
        <v>5</v>
      </c>
      <c r="U14">
        <f t="shared" si="4"/>
        <v>5</v>
      </c>
      <c r="V14">
        <f t="shared" si="5"/>
        <v>5</v>
      </c>
      <c r="W14">
        <f t="shared" si="6"/>
        <v>5</v>
      </c>
      <c r="X14">
        <f t="shared" si="7"/>
        <v>5</v>
      </c>
      <c r="Y14">
        <f t="shared" si="8"/>
        <v>5</v>
      </c>
      <c r="Z14" t="e">
        <f t="shared" si="9"/>
        <v>#N/A</v>
      </c>
      <c r="AA14">
        <f t="shared" si="10"/>
        <v>5</v>
      </c>
      <c r="AB14">
        <f t="shared" si="11"/>
        <v>5</v>
      </c>
      <c r="AC14" s="2"/>
    </row>
    <row r="15" spans="5:29" ht="13.2" x14ac:dyDescent="0.25">
      <c r="E15" s="121"/>
      <c r="F15">
        <f t="shared" si="2"/>
        <v>0</v>
      </c>
      <c r="G15">
        <v>6</v>
      </c>
      <c r="H15" s="53" t="s">
        <v>550</v>
      </c>
      <c r="I15" s="7" t="s">
        <v>505</v>
      </c>
      <c r="J15" s="56" t="s">
        <v>208</v>
      </c>
      <c r="K15" s="57" t="s">
        <v>170</v>
      </c>
      <c r="L15" s="12" t="s">
        <v>114</v>
      </c>
      <c r="M15" s="13" t="s">
        <v>210</v>
      </c>
      <c r="N15" s="10" t="s">
        <v>127</v>
      </c>
      <c r="O15" s="10" t="s">
        <v>101</v>
      </c>
      <c r="P15" s="10" t="s">
        <v>348</v>
      </c>
      <c r="Q15" s="11" t="s">
        <v>94</v>
      </c>
      <c r="T15">
        <f t="shared" si="3"/>
        <v>6</v>
      </c>
      <c r="U15">
        <f t="shared" si="4"/>
        <v>6</v>
      </c>
      <c r="V15">
        <f t="shared" si="5"/>
        <v>6</v>
      </c>
      <c r="W15">
        <f t="shared" si="6"/>
        <v>6</v>
      </c>
      <c r="X15">
        <f t="shared" si="7"/>
        <v>6</v>
      </c>
      <c r="Y15">
        <f t="shared" si="8"/>
        <v>6</v>
      </c>
      <c r="Z15" t="e">
        <f t="shared" si="9"/>
        <v>#N/A</v>
      </c>
      <c r="AA15">
        <f t="shared" si="10"/>
        <v>6</v>
      </c>
      <c r="AB15">
        <f t="shared" si="11"/>
        <v>6</v>
      </c>
      <c r="AC15" s="2"/>
    </row>
    <row r="16" spans="5:29" ht="13.8" thickBot="1" x14ac:dyDescent="0.3">
      <c r="E16" s="122"/>
      <c r="F16">
        <f t="shared" si="2"/>
        <v>0</v>
      </c>
      <c r="G16" s="63">
        <v>7</v>
      </c>
      <c r="H16" s="64" t="s">
        <v>551</v>
      </c>
      <c r="I16" s="65" t="s">
        <v>212</v>
      </c>
      <c r="J16" s="66" t="s">
        <v>319</v>
      </c>
      <c r="K16" s="67" t="s">
        <v>235</v>
      </c>
      <c r="L16" s="68" t="s">
        <v>214</v>
      </c>
      <c r="M16" s="67" t="s">
        <v>213</v>
      </c>
      <c r="N16" s="67" t="s">
        <v>320</v>
      </c>
      <c r="O16" s="67" t="s">
        <v>101</v>
      </c>
      <c r="P16" s="67" t="s">
        <v>228</v>
      </c>
      <c r="Q16" s="69" t="s">
        <v>229</v>
      </c>
      <c r="T16">
        <f t="shared" si="3"/>
        <v>7</v>
      </c>
      <c r="U16">
        <f t="shared" si="4"/>
        <v>7</v>
      </c>
      <c r="V16">
        <f t="shared" si="5"/>
        <v>7</v>
      </c>
      <c r="W16">
        <f t="shared" si="6"/>
        <v>7</v>
      </c>
      <c r="X16">
        <f t="shared" si="7"/>
        <v>7</v>
      </c>
      <c r="Y16">
        <f t="shared" si="8"/>
        <v>7</v>
      </c>
      <c r="Z16" t="e">
        <f t="shared" si="9"/>
        <v>#N/A</v>
      </c>
      <c r="AA16">
        <f t="shared" si="10"/>
        <v>7</v>
      </c>
      <c r="AB16">
        <f t="shared" si="11"/>
        <v>7</v>
      </c>
      <c r="AC16" s="2"/>
    </row>
    <row r="17" spans="5:61" ht="13.8" thickTop="1" x14ac:dyDescent="0.25">
      <c r="E17" s="121" t="s">
        <v>62</v>
      </c>
      <c r="F17">
        <f t="shared" si="2"/>
        <v>0</v>
      </c>
      <c r="G17">
        <v>8</v>
      </c>
      <c r="H17" s="52" t="s">
        <v>497</v>
      </c>
      <c r="I17" s="7" t="s">
        <v>145</v>
      </c>
      <c r="J17" s="34" t="s">
        <v>321</v>
      </c>
      <c r="K17" s="10" t="s">
        <v>322</v>
      </c>
      <c r="L17" s="34" t="s">
        <v>323</v>
      </c>
      <c r="M17" s="10" t="s">
        <v>324</v>
      </c>
      <c r="N17" s="10" t="s">
        <v>325</v>
      </c>
      <c r="O17" s="10" t="s">
        <v>101</v>
      </c>
      <c r="P17" s="10" t="s">
        <v>349</v>
      </c>
      <c r="Q17" s="11" t="s">
        <v>350</v>
      </c>
      <c r="T17">
        <f t="shared" si="3"/>
        <v>8</v>
      </c>
      <c r="U17">
        <f t="shared" si="4"/>
        <v>8</v>
      </c>
      <c r="V17">
        <f t="shared" si="5"/>
        <v>8</v>
      </c>
      <c r="W17">
        <f t="shared" si="6"/>
        <v>8</v>
      </c>
      <c r="X17">
        <f t="shared" si="7"/>
        <v>8</v>
      </c>
      <c r="Y17">
        <f t="shared" si="8"/>
        <v>8</v>
      </c>
      <c r="Z17" t="e">
        <f t="shared" si="9"/>
        <v>#N/A</v>
      </c>
      <c r="AA17">
        <f t="shared" si="10"/>
        <v>8</v>
      </c>
      <c r="AB17">
        <f t="shared" si="11"/>
        <v>8</v>
      </c>
      <c r="AC17" s="2"/>
    </row>
    <row r="18" spans="5:61" ht="13.2" x14ac:dyDescent="0.25">
      <c r="E18" s="121"/>
      <c r="F18">
        <f t="shared" si="2"/>
        <v>0</v>
      </c>
      <c r="G18">
        <v>9</v>
      </c>
      <c r="H18" s="53" t="s">
        <v>498</v>
      </c>
      <c r="I18" s="82" t="s">
        <v>506</v>
      </c>
      <c r="J18" s="12" t="s">
        <v>327</v>
      </c>
      <c r="K18" s="13" t="s">
        <v>328</v>
      </c>
      <c r="L18" s="12" t="s">
        <v>329</v>
      </c>
      <c r="M18" s="13" t="s">
        <v>330</v>
      </c>
      <c r="N18" s="10" t="s">
        <v>331</v>
      </c>
      <c r="O18" s="10" t="s">
        <v>101</v>
      </c>
      <c r="P18" s="10" t="s">
        <v>351</v>
      </c>
      <c r="Q18" s="11" t="s">
        <v>352</v>
      </c>
      <c r="T18">
        <f t="shared" si="3"/>
        <v>9</v>
      </c>
      <c r="U18">
        <f t="shared" si="4"/>
        <v>9</v>
      </c>
      <c r="V18">
        <f t="shared" si="5"/>
        <v>9</v>
      </c>
      <c r="W18">
        <f t="shared" si="6"/>
        <v>9</v>
      </c>
      <c r="X18">
        <f t="shared" si="7"/>
        <v>9</v>
      </c>
      <c r="Y18">
        <f t="shared" si="8"/>
        <v>9</v>
      </c>
      <c r="Z18" t="e">
        <f t="shared" si="9"/>
        <v>#N/A</v>
      </c>
      <c r="AA18">
        <f t="shared" si="10"/>
        <v>9</v>
      </c>
      <c r="AB18">
        <f t="shared" si="11"/>
        <v>9</v>
      </c>
      <c r="AC18" s="2"/>
    </row>
    <row r="19" spans="5:61" ht="13.2" x14ac:dyDescent="0.25">
      <c r="E19" s="121"/>
      <c r="F19">
        <f t="shared" si="2"/>
        <v>0</v>
      </c>
      <c r="G19">
        <v>10</v>
      </c>
      <c r="H19" s="53" t="s">
        <v>499</v>
      </c>
      <c r="I19" s="7" t="s">
        <v>109</v>
      </c>
      <c r="J19" s="12" t="s">
        <v>220</v>
      </c>
      <c r="K19" s="13" t="s">
        <v>332</v>
      </c>
      <c r="L19" s="12" t="s">
        <v>98</v>
      </c>
      <c r="M19" s="13" t="s">
        <v>507</v>
      </c>
      <c r="N19" s="10" t="s">
        <v>90</v>
      </c>
      <c r="O19" s="10" t="s">
        <v>101</v>
      </c>
      <c r="P19" s="79" t="s">
        <v>134</v>
      </c>
      <c r="Q19" s="11" t="s">
        <v>84</v>
      </c>
      <c r="T19">
        <f t="shared" si="3"/>
        <v>10</v>
      </c>
      <c r="U19">
        <f t="shared" si="4"/>
        <v>10</v>
      </c>
      <c r="V19">
        <f t="shared" si="5"/>
        <v>10</v>
      </c>
      <c r="W19">
        <f t="shared" si="6"/>
        <v>10</v>
      </c>
      <c r="X19">
        <f t="shared" si="7"/>
        <v>10</v>
      </c>
      <c r="Y19">
        <f t="shared" si="8"/>
        <v>10</v>
      </c>
      <c r="Z19" t="e">
        <f t="shared" si="9"/>
        <v>#N/A</v>
      </c>
      <c r="AA19">
        <f t="shared" si="10"/>
        <v>10</v>
      </c>
      <c r="AB19">
        <f t="shared" si="11"/>
        <v>10</v>
      </c>
      <c r="AC19" s="2"/>
    </row>
    <row r="20" spans="5:61" ht="13.2" x14ac:dyDescent="0.25">
      <c r="E20" s="121"/>
      <c r="F20">
        <f t="shared" si="2"/>
        <v>0</v>
      </c>
      <c r="G20">
        <v>11</v>
      </c>
      <c r="H20" s="53" t="s">
        <v>500</v>
      </c>
      <c r="I20" s="7" t="s">
        <v>333</v>
      </c>
      <c r="J20" s="12" t="s">
        <v>334</v>
      </c>
      <c r="K20" s="13" t="s">
        <v>335</v>
      </c>
      <c r="L20" s="12" t="s">
        <v>221</v>
      </c>
      <c r="M20" s="13" t="s">
        <v>336</v>
      </c>
      <c r="N20" s="10" t="s">
        <v>337</v>
      </c>
      <c r="O20" s="10" t="s">
        <v>101</v>
      </c>
      <c r="P20" s="10" t="s">
        <v>353</v>
      </c>
      <c r="Q20" s="11" t="s">
        <v>354</v>
      </c>
      <c r="T20">
        <f t="shared" si="3"/>
        <v>11</v>
      </c>
      <c r="U20">
        <f t="shared" si="4"/>
        <v>11</v>
      </c>
      <c r="V20">
        <f t="shared" si="5"/>
        <v>11</v>
      </c>
      <c r="W20">
        <f t="shared" si="6"/>
        <v>11</v>
      </c>
      <c r="X20">
        <f t="shared" si="7"/>
        <v>11</v>
      </c>
      <c r="Y20">
        <f t="shared" si="8"/>
        <v>11</v>
      </c>
      <c r="Z20" t="e">
        <f t="shared" si="9"/>
        <v>#N/A</v>
      </c>
      <c r="AA20">
        <f t="shared" si="10"/>
        <v>11</v>
      </c>
      <c r="AB20">
        <f t="shared" si="11"/>
        <v>11</v>
      </c>
      <c r="AC20" s="2"/>
    </row>
    <row r="21" spans="5:61" ht="13.2" x14ac:dyDescent="0.25">
      <c r="E21" s="121"/>
      <c r="F21">
        <f t="shared" si="2"/>
        <v>0</v>
      </c>
      <c r="G21">
        <v>12</v>
      </c>
      <c r="H21" s="53" t="s">
        <v>501</v>
      </c>
      <c r="I21" s="7" t="s">
        <v>135</v>
      </c>
      <c r="J21" s="12" t="s">
        <v>508</v>
      </c>
      <c r="K21" s="13" t="s">
        <v>222</v>
      </c>
      <c r="L21" s="12" t="s">
        <v>136</v>
      </c>
      <c r="M21" s="13" t="s">
        <v>338</v>
      </c>
      <c r="N21" s="10" t="s">
        <v>223</v>
      </c>
      <c r="O21" s="10" t="s">
        <v>101</v>
      </c>
      <c r="P21" s="10" t="s">
        <v>355</v>
      </c>
      <c r="Q21" s="11" t="s">
        <v>139</v>
      </c>
      <c r="T21">
        <f t="shared" si="3"/>
        <v>12</v>
      </c>
      <c r="U21">
        <f t="shared" si="4"/>
        <v>12</v>
      </c>
      <c r="V21">
        <f t="shared" si="5"/>
        <v>12</v>
      </c>
      <c r="W21">
        <f t="shared" si="6"/>
        <v>12</v>
      </c>
      <c r="X21">
        <f t="shared" si="7"/>
        <v>12</v>
      </c>
      <c r="Y21">
        <f t="shared" si="8"/>
        <v>12</v>
      </c>
      <c r="Z21" t="e">
        <f t="shared" si="9"/>
        <v>#N/A</v>
      </c>
      <c r="AA21">
        <f t="shared" si="10"/>
        <v>12</v>
      </c>
      <c r="AB21">
        <f t="shared" si="11"/>
        <v>12</v>
      </c>
      <c r="AC21" s="2"/>
    </row>
    <row r="22" spans="5:61" ht="13.2" x14ac:dyDescent="0.25">
      <c r="E22" s="121"/>
      <c r="F22">
        <f t="shared" si="2"/>
        <v>0</v>
      </c>
      <c r="G22">
        <v>13</v>
      </c>
      <c r="H22" s="53" t="s">
        <v>502</v>
      </c>
      <c r="I22" s="7" t="s">
        <v>339</v>
      </c>
      <c r="J22" s="12" t="s">
        <v>115</v>
      </c>
      <c r="K22" s="13" t="s">
        <v>225</v>
      </c>
      <c r="L22" s="12" t="s">
        <v>509</v>
      </c>
      <c r="M22" s="13" t="s">
        <v>341</v>
      </c>
      <c r="N22" s="10" t="s">
        <v>342</v>
      </c>
      <c r="O22" s="10" t="s">
        <v>101</v>
      </c>
      <c r="P22" s="10" t="s">
        <v>356</v>
      </c>
      <c r="Q22" s="11" t="s">
        <v>357</v>
      </c>
      <c r="T22">
        <f t="shared" si="3"/>
        <v>13</v>
      </c>
      <c r="U22">
        <f t="shared" si="4"/>
        <v>13</v>
      </c>
      <c r="V22">
        <f t="shared" si="5"/>
        <v>13</v>
      </c>
      <c r="W22">
        <f t="shared" si="6"/>
        <v>13</v>
      </c>
      <c r="X22">
        <f t="shared" si="7"/>
        <v>13</v>
      </c>
      <c r="Y22">
        <f t="shared" si="8"/>
        <v>13</v>
      </c>
      <c r="Z22" t="e">
        <f t="shared" si="9"/>
        <v>#N/A</v>
      </c>
      <c r="AA22">
        <f t="shared" si="10"/>
        <v>13</v>
      </c>
      <c r="AB22">
        <f t="shared" si="11"/>
        <v>13</v>
      </c>
      <c r="AC22" s="2"/>
    </row>
    <row r="23" spans="5:61" ht="13.8" thickBot="1" x14ac:dyDescent="0.3">
      <c r="E23" s="121"/>
      <c r="F23">
        <f t="shared" si="2"/>
        <v>0</v>
      </c>
      <c r="G23">
        <v>14</v>
      </c>
      <c r="H23" s="54" t="s">
        <v>207</v>
      </c>
      <c r="I23" s="14" t="s">
        <v>140</v>
      </c>
      <c r="J23" s="15" t="s">
        <v>226</v>
      </c>
      <c r="K23" s="16" t="s">
        <v>227</v>
      </c>
      <c r="L23" s="15" t="s">
        <v>143</v>
      </c>
      <c r="M23" s="16" t="s">
        <v>343</v>
      </c>
      <c r="N23" s="17" t="s">
        <v>157</v>
      </c>
      <c r="O23" s="17" t="s">
        <v>101</v>
      </c>
      <c r="P23" s="17" t="s">
        <v>232</v>
      </c>
      <c r="Q23" s="18" t="s">
        <v>144</v>
      </c>
      <c r="T23">
        <f t="shared" si="3"/>
        <v>14</v>
      </c>
      <c r="U23">
        <f t="shared" si="4"/>
        <v>14</v>
      </c>
      <c r="V23">
        <f t="shared" si="5"/>
        <v>14</v>
      </c>
      <c r="W23">
        <f t="shared" si="6"/>
        <v>14</v>
      </c>
      <c r="X23">
        <f t="shared" si="7"/>
        <v>14</v>
      </c>
      <c r="Y23">
        <f t="shared" si="8"/>
        <v>14</v>
      </c>
      <c r="Z23" t="e">
        <f t="shared" si="9"/>
        <v>#N/A</v>
      </c>
      <c r="AA23">
        <f t="shared" si="10"/>
        <v>14</v>
      </c>
      <c r="AB23">
        <f t="shared" si="11"/>
        <v>14</v>
      </c>
      <c r="AC23" s="2"/>
      <c r="BG23" s="29" t="s">
        <v>10</v>
      </c>
    </row>
    <row r="24" spans="5:61" ht="17.399999999999999" x14ac:dyDescent="0.3">
      <c r="F24" s="2"/>
      <c r="G24" s="2"/>
      <c r="H24" s="123" t="s">
        <v>74</v>
      </c>
      <c r="I24" s="123"/>
      <c r="J24" s="123"/>
      <c r="K24" s="123"/>
      <c r="L24" s="123"/>
      <c r="M24" s="123"/>
      <c r="N24" s="123"/>
      <c r="O24" s="123"/>
      <c r="P24" s="123"/>
      <c r="Q24" s="123"/>
      <c r="R24" s="2"/>
      <c r="BG24" s="29" t="s">
        <v>12</v>
      </c>
    </row>
    <row r="25" spans="5:61" ht="21" thickBot="1" x14ac:dyDescent="0.4">
      <c r="H25" s="120" t="str">
        <f>IF(S25&gt;0,"Name Not found, type as shown above or Abbr from All Players Tab",IF(AC25&gt;0,"You can only Choose one player from a Playoff teams",IF(AZ25&gt;0,"Name/Position Mis-Match","                                     Auto Complete will usually find your player in first couple keys")))</f>
        <v xml:space="preserve">                                     Auto Complete will usually find your player in first couple keys</v>
      </c>
      <c r="I25" s="120"/>
      <c r="J25" s="120"/>
      <c r="K25" s="120"/>
      <c r="L25" s="120"/>
      <c r="M25" s="120"/>
      <c r="N25" s="120"/>
      <c r="O25" s="120"/>
      <c r="P25" s="120"/>
      <c r="Q25" s="120"/>
      <c r="S25">
        <f>SUM(S205:S235)</f>
        <v>0</v>
      </c>
      <c r="AC25" s="2">
        <f>SUM(AC205:AC235)</f>
        <v>0</v>
      </c>
      <c r="AN25" s="2">
        <f>SUM(AN205:AN235)</f>
        <v>0</v>
      </c>
      <c r="AZ25" s="2">
        <f>SUM(AZ205:AZ235)</f>
        <v>0</v>
      </c>
      <c r="BA25" s="73" t="s">
        <v>9</v>
      </c>
      <c r="BB25" s="74" t="s">
        <v>10</v>
      </c>
      <c r="BC25" s="74" t="s">
        <v>10</v>
      </c>
      <c r="BD25" s="74" t="s">
        <v>12</v>
      </c>
      <c r="BE25" s="74" t="s">
        <v>12</v>
      </c>
      <c r="BF25" s="74" t="s">
        <v>11</v>
      </c>
      <c r="BG25" s="74" t="s">
        <v>11</v>
      </c>
      <c r="BH25" s="74" t="s">
        <v>4</v>
      </c>
      <c r="BI25" s="75" t="s">
        <v>8</v>
      </c>
    </row>
    <row r="26" spans="5:61" ht="13.8" thickBot="1" x14ac:dyDescent="0.3">
      <c r="E26" s="2"/>
      <c r="F26" s="2"/>
      <c r="G26" s="2"/>
      <c r="H26" s="3" t="s">
        <v>46</v>
      </c>
      <c r="I26" s="19" t="s">
        <v>2</v>
      </c>
      <c r="J26" s="124" t="s">
        <v>77</v>
      </c>
      <c r="K26" s="125"/>
      <c r="L26" s="124" t="s">
        <v>78</v>
      </c>
      <c r="M26" s="125"/>
      <c r="N26" s="19" t="s">
        <v>3</v>
      </c>
      <c r="O26" s="19" t="s">
        <v>100</v>
      </c>
      <c r="P26" s="19" t="s">
        <v>4</v>
      </c>
      <c r="Q26" s="20" t="s">
        <v>5</v>
      </c>
      <c r="R26" s="2"/>
      <c r="S26" s="45" t="s">
        <v>41</v>
      </c>
      <c r="T26" s="39">
        <v>91</v>
      </c>
      <c r="U26" s="39">
        <v>92</v>
      </c>
      <c r="V26" s="39">
        <v>93</v>
      </c>
      <c r="W26" s="39">
        <v>94</v>
      </c>
      <c r="X26" s="39">
        <v>95</v>
      </c>
      <c r="Y26" s="39">
        <v>96</v>
      </c>
      <c r="Z26" s="39">
        <v>97</v>
      </c>
      <c r="AA26" s="39">
        <v>98</v>
      </c>
      <c r="AB26" s="39">
        <v>99</v>
      </c>
      <c r="AC26" s="38" t="s">
        <v>42</v>
      </c>
      <c r="AD26" s="39"/>
      <c r="AE26" s="39"/>
      <c r="AF26" s="39"/>
      <c r="AG26" s="39"/>
      <c r="AH26" s="39"/>
      <c r="AI26" s="39"/>
      <c r="AJ26" s="39"/>
      <c r="AK26" s="39"/>
      <c r="AL26" s="39"/>
      <c r="AM26" s="40"/>
      <c r="AN26" s="29" t="s">
        <v>44</v>
      </c>
      <c r="AP26" s="49" t="s">
        <v>43</v>
      </c>
      <c r="AQ26" s="39"/>
      <c r="AR26" s="39"/>
      <c r="AS26" s="39"/>
      <c r="AT26" s="39"/>
      <c r="AU26" s="39"/>
      <c r="AV26" s="39"/>
      <c r="AW26" s="39"/>
      <c r="AX26" s="39"/>
      <c r="AY26" s="40"/>
      <c r="BA26" s="47" t="s">
        <v>69</v>
      </c>
      <c r="BI26" s="42"/>
    </row>
    <row r="27" spans="5:61" ht="13.2" hidden="1" x14ac:dyDescent="0.25">
      <c r="E27" s="2"/>
      <c r="F27" s="2"/>
      <c r="G27" s="2"/>
      <c r="H27" s="21">
        <f t="shared" ref="H27:H64" si="12">1+H28</f>
        <v>178</v>
      </c>
      <c r="I27" s="29"/>
      <c r="J27" s="29"/>
      <c r="P27" s="22"/>
      <c r="Q27" s="23"/>
      <c r="R27" s="2"/>
      <c r="S27" s="46"/>
      <c r="AB27" s="42"/>
      <c r="AC27" s="41"/>
      <c r="AM27" s="42"/>
      <c r="AP27" s="46"/>
      <c r="AY27" s="42"/>
      <c r="BA27" s="46"/>
      <c r="BI27" s="42"/>
    </row>
    <row r="28" spans="5:61" ht="13.2" hidden="1" x14ac:dyDescent="0.25">
      <c r="H28" s="21">
        <f t="shared" si="12"/>
        <v>177</v>
      </c>
      <c r="P28" s="24"/>
      <c r="Q28" s="25"/>
      <c r="S28" s="46"/>
      <c r="AB28" s="42"/>
      <c r="AC28" s="41"/>
      <c r="AM28" s="42"/>
      <c r="AP28" s="46"/>
      <c r="AY28" s="42"/>
      <c r="BA28" s="46"/>
      <c r="BI28" s="42"/>
    </row>
    <row r="29" spans="5:61" ht="13.2" hidden="1" x14ac:dyDescent="0.25">
      <c r="H29" s="21">
        <f t="shared" si="12"/>
        <v>176</v>
      </c>
      <c r="P29" s="24"/>
      <c r="Q29" s="25"/>
      <c r="S29" s="46"/>
      <c r="AB29" s="42"/>
      <c r="AC29" s="41"/>
      <c r="AM29" s="42"/>
      <c r="AP29" s="46"/>
      <c r="AY29" s="42"/>
      <c r="BA29" s="46"/>
      <c r="BI29" s="42"/>
    </row>
    <row r="30" spans="5:61" ht="13.2" hidden="1" x14ac:dyDescent="0.25">
      <c r="H30" s="21">
        <f t="shared" si="12"/>
        <v>175</v>
      </c>
      <c r="P30" s="24"/>
      <c r="Q30" s="25"/>
      <c r="S30" s="46"/>
      <c r="AB30" s="42"/>
      <c r="AC30" s="41"/>
      <c r="AM30" s="42"/>
      <c r="AP30" s="46"/>
      <c r="AY30" s="42"/>
      <c r="BA30" s="46"/>
      <c r="BI30" s="42"/>
    </row>
    <row r="31" spans="5:61" ht="13.2" hidden="1" x14ac:dyDescent="0.25">
      <c r="H31" s="21">
        <f t="shared" si="12"/>
        <v>174</v>
      </c>
      <c r="P31" s="24"/>
      <c r="Q31" s="25"/>
      <c r="S31" s="46"/>
      <c r="AB31" s="42"/>
      <c r="AC31" s="41"/>
      <c r="AM31" s="42"/>
      <c r="AP31" s="46"/>
      <c r="AY31" s="42"/>
      <c r="BA31" s="46"/>
      <c r="BI31" s="42"/>
    </row>
    <row r="32" spans="5:61" ht="13.2" hidden="1" x14ac:dyDescent="0.25">
      <c r="H32" s="21">
        <f t="shared" si="12"/>
        <v>173</v>
      </c>
      <c r="P32" s="24"/>
      <c r="Q32" s="25"/>
      <c r="S32" s="46"/>
      <c r="AB32" s="42"/>
      <c r="AC32" s="41"/>
      <c r="AM32" s="42"/>
      <c r="AP32" s="46"/>
      <c r="AY32" s="42"/>
      <c r="BA32" s="46"/>
      <c r="BI32" s="42"/>
    </row>
    <row r="33" spans="8:61" ht="13.2" hidden="1" x14ac:dyDescent="0.25">
      <c r="H33" s="21">
        <f t="shared" si="12"/>
        <v>172</v>
      </c>
      <c r="P33" s="24"/>
      <c r="Q33" s="25"/>
      <c r="S33" s="46"/>
      <c r="AB33" s="42"/>
      <c r="AC33" s="41"/>
      <c r="AM33" s="42"/>
      <c r="AP33" s="46"/>
      <c r="AY33" s="42"/>
      <c r="BA33" s="46"/>
      <c r="BI33" s="42"/>
    </row>
    <row r="34" spans="8:61" ht="13.2" hidden="1" x14ac:dyDescent="0.25">
      <c r="H34" s="21">
        <f t="shared" si="12"/>
        <v>171</v>
      </c>
      <c r="P34" s="24"/>
      <c r="Q34" s="25"/>
      <c r="S34" s="46"/>
      <c r="AB34" s="42"/>
      <c r="AC34" s="41"/>
      <c r="AM34" s="42"/>
      <c r="AP34" s="46"/>
      <c r="AY34" s="42"/>
      <c r="BA34" s="46"/>
      <c r="BI34" s="42"/>
    </row>
    <row r="35" spans="8:61" ht="13.2" hidden="1" x14ac:dyDescent="0.25">
      <c r="H35" s="21">
        <f t="shared" si="12"/>
        <v>170</v>
      </c>
      <c r="O35" s="29"/>
      <c r="P35" s="24"/>
      <c r="Q35" s="25"/>
      <c r="S35" s="46"/>
      <c r="AB35" s="42"/>
      <c r="AC35" s="41"/>
      <c r="AM35" s="42"/>
      <c r="AP35" s="46"/>
      <c r="AY35" s="42"/>
      <c r="BA35" s="46"/>
      <c r="BI35" s="42"/>
    </row>
    <row r="36" spans="8:61" ht="13.2" hidden="1" x14ac:dyDescent="0.25">
      <c r="H36" s="21">
        <f t="shared" si="12"/>
        <v>169</v>
      </c>
      <c r="P36" s="24"/>
      <c r="Q36" s="25"/>
      <c r="S36" s="46"/>
      <c r="AB36" s="42"/>
      <c r="AC36" s="41"/>
      <c r="AM36" s="42"/>
      <c r="AP36" s="46"/>
      <c r="AY36" s="42"/>
      <c r="BA36" s="46"/>
      <c r="BI36" s="42"/>
    </row>
    <row r="37" spans="8:61" ht="13.2" hidden="1" x14ac:dyDescent="0.25">
      <c r="H37" s="21">
        <f t="shared" si="12"/>
        <v>168</v>
      </c>
      <c r="P37" s="24"/>
      <c r="Q37" s="25"/>
      <c r="S37" s="46"/>
      <c r="AB37" s="42"/>
      <c r="AC37" s="41"/>
      <c r="AM37" s="42"/>
      <c r="AP37" s="46"/>
      <c r="AY37" s="42"/>
      <c r="BA37" s="46"/>
      <c r="BI37" s="42"/>
    </row>
    <row r="38" spans="8:61" ht="13.2" hidden="1" x14ac:dyDescent="0.25">
      <c r="H38" s="21">
        <f t="shared" si="12"/>
        <v>167</v>
      </c>
      <c r="P38" s="24"/>
      <c r="Q38" s="25"/>
      <c r="S38" s="46"/>
      <c r="AB38" s="42"/>
      <c r="AC38" s="41"/>
      <c r="AM38" s="42"/>
      <c r="AP38" s="46"/>
      <c r="AY38" s="42"/>
      <c r="BA38" s="46"/>
      <c r="BI38" s="42"/>
    </row>
    <row r="39" spans="8:61" ht="13.2" hidden="1" x14ac:dyDescent="0.25">
      <c r="H39" s="21">
        <f t="shared" si="12"/>
        <v>166</v>
      </c>
      <c r="P39" s="24"/>
      <c r="Q39" s="25"/>
      <c r="S39" s="46"/>
      <c r="AB39" s="42"/>
      <c r="AC39" s="41"/>
      <c r="AM39" s="42"/>
      <c r="AP39" s="46"/>
      <c r="AY39" s="42"/>
      <c r="BA39" s="46"/>
      <c r="BI39" s="42"/>
    </row>
    <row r="40" spans="8:61" ht="13.2" hidden="1" x14ac:dyDescent="0.25">
      <c r="H40" s="21">
        <f t="shared" si="12"/>
        <v>165</v>
      </c>
      <c r="P40" s="24"/>
      <c r="Q40" s="25"/>
      <c r="S40" s="46"/>
      <c r="AB40" s="42"/>
      <c r="AC40" s="41"/>
      <c r="AM40" s="42"/>
      <c r="AP40" s="46"/>
      <c r="AY40" s="42"/>
      <c r="BA40" s="46"/>
      <c r="BI40" s="42"/>
    </row>
    <row r="41" spans="8:61" ht="13.2" hidden="1" x14ac:dyDescent="0.25">
      <c r="H41" s="21">
        <f t="shared" si="12"/>
        <v>164</v>
      </c>
      <c r="P41" s="24"/>
      <c r="Q41" s="25"/>
      <c r="S41" s="46"/>
      <c r="AB41" s="42"/>
      <c r="AC41" s="41"/>
      <c r="AM41" s="42"/>
      <c r="AP41" s="46"/>
      <c r="AY41" s="42"/>
      <c r="BA41" s="46"/>
      <c r="BI41" s="42"/>
    </row>
    <row r="42" spans="8:61" ht="13.2" hidden="1" x14ac:dyDescent="0.25">
      <c r="H42" s="21">
        <f t="shared" si="12"/>
        <v>163</v>
      </c>
      <c r="P42" s="24"/>
      <c r="Q42" s="25"/>
      <c r="S42" s="46"/>
      <c r="AB42" s="42"/>
      <c r="AC42" s="41"/>
      <c r="AM42" s="42"/>
      <c r="AP42" s="46"/>
      <c r="AY42" s="42"/>
      <c r="BA42" s="46"/>
      <c r="BI42" s="42"/>
    </row>
    <row r="43" spans="8:61" ht="13.2" hidden="1" x14ac:dyDescent="0.25">
      <c r="H43" s="21">
        <f t="shared" si="12"/>
        <v>162</v>
      </c>
      <c r="P43" s="24"/>
      <c r="Q43" s="25"/>
      <c r="S43" s="46"/>
      <c r="AB43" s="42"/>
      <c r="AC43" s="41"/>
      <c r="AM43" s="42"/>
      <c r="AP43" s="46"/>
      <c r="AY43" s="42"/>
      <c r="BA43" s="46"/>
      <c r="BI43" s="42"/>
    </row>
    <row r="44" spans="8:61" ht="13.2" hidden="1" x14ac:dyDescent="0.25">
      <c r="H44" s="21">
        <f t="shared" si="12"/>
        <v>161</v>
      </c>
      <c r="P44" s="24"/>
      <c r="Q44" s="25"/>
      <c r="S44" s="46"/>
      <c r="AB44" s="42"/>
      <c r="AC44" s="41"/>
      <c r="AM44" s="42"/>
      <c r="AP44" s="46"/>
      <c r="AY44" s="42"/>
      <c r="BA44" s="46"/>
      <c r="BI44" s="42"/>
    </row>
    <row r="45" spans="8:61" ht="13.2" hidden="1" x14ac:dyDescent="0.25">
      <c r="H45" s="21">
        <f t="shared" si="12"/>
        <v>160</v>
      </c>
      <c r="P45" s="24"/>
      <c r="Q45" s="25"/>
      <c r="S45" s="46"/>
      <c r="AB45" s="42"/>
      <c r="AC45" s="41"/>
      <c r="AM45" s="42"/>
      <c r="AP45" s="46"/>
      <c r="AY45" s="42"/>
      <c r="BA45" s="46"/>
      <c r="BI45" s="42"/>
    </row>
    <row r="46" spans="8:61" ht="13.2" hidden="1" x14ac:dyDescent="0.25">
      <c r="H46" s="21">
        <f t="shared" si="12"/>
        <v>159</v>
      </c>
      <c r="P46" s="24"/>
      <c r="Q46" s="25"/>
      <c r="S46" s="46"/>
      <c r="AB46" s="42"/>
      <c r="AC46" s="41"/>
      <c r="AM46" s="42"/>
      <c r="AP46" s="46"/>
      <c r="AY46" s="42"/>
      <c r="BA46" s="46"/>
      <c r="BI46" s="42"/>
    </row>
    <row r="47" spans="8:61" ht="13.2" hidden="1" x14ac:dyDescent="0.25">
      <c r="H47" s="21">
        <f t="shared" si="12"/>
        <v>158</v>
      </c>
      <c r="P47" s="24"/>
      <c r="Q47" s="25"/>
      <c r="S47" s="46"/>
      <c r="AB47" s="42"/>
      <c r="AC47" s="41"/>
      <c r="AM47" s="42"/>
      <c r="AP47" s="46"/>
      <c r="AY47" s="42"/>
      <c r="BA47" s="46"/>
      <c r="BI47" s="42"/>
    </row>
    <row r="48" spans="8:61" ht="13.2" hidden="1" x14ac:dyDescent="0.25">
      <c r="H48" s="21">
        <f t="shared" si="12"/>
        <v>157</v>
      </c>
      <c r="O48" t="s">
        <v>338</v>
      </c>
      <c r="P48" s="24"/>
      <c r="Q48" s="25"/>
      <c r="S48" s="46"/>
      <c r="AB48" s="42"/>
      <c r="AC48" s="41"/>
      <c r="AM48" s="42"/>
      <c r="AP48" s="46"/>
      <c r="AY48" s="42"/>
      <c r="BA48" s="46"/>
      <c r="BI48" s="42"/>
    </row>
    <row r="49" spans="8:61" ht="13.2" hidden="1" x14ac:dyDescent="0.25">
      <c r="H49" s="21">
        <f t="shared" si="12"/>
        <v>156</v>
      </c>
      <c r="O49" t="s">
        <v>219</v>
      </c>
      <c r="P49" s="24"/>
      <c r="Q49" s="25"/>
      <c r="S49" s="46"/>
      <c r="AB49" s="42"/>
      <c r="AC49" s="41"/>
      <c r="AM49" s="42"/>
      <c r="AP49" s="46"/>
      <c r="AY49" s="42"/>
      <c r="BA49" s="46"/>
      <c r="BI49" s="42"/>
    </row>
    <row r="50" spans="8:61" ht="13.2" hidden="1" x14ac:dyDescent="0.25">
      <c r="H50" s="21">
        <f t="shared" si="12"/>
        <v>155</v>
      </c>
      <c r="O50" t="s">
        <v>224</v>
      </c>
      <c r="P50" s="24"/>
      <c r="Q50" s="25"/>
      <c r="S50" s="46"/>
      <c r="AB50" s="42"/>
      <c r="AC50" s="41"/>
      <c r="AM50" s="42"/>
      <c r="AP50" s="46"/>
      <c r="AY50" s="42"/>
      <c r="BA50" s="46"/>
      <c r="BI50" s="42"/>
    </row>
    <row r="51" spans="8:61" ht="13.2" hidden="1" x14ac:dyDescent="0.25">
      <c r="H51" s="21">
        <f t="shared" si="12"/>
        <v>154</v>
      </c>
      <c r="O51" t="s">
        <v>510</v>
      </c>
      <c r="P51" s="24"/>
      <c r="Q51" s="25"/>
      <c r="S51" s="46"/>
      <c r="AB51" s="42"/>
      <c r="AC51" s="41"/>
      <c r="AM51" s="42"/>
      <c r="AP51" s="46"/>
      <c r="AY51" s="42"/>
      <c r="BA51" s="46"/>
      <c r="BI51" s="42"/>
    </row>
    <row r="52" spans="8:61" ht="13.2" hidden="1" x14ac:dyDescent="0.25">
      <c r="H52" s="21">
        <f t="shared" si="12"/>
        <v>153</v>
      </c>
      <c r="O52" t="s">
        <v>158</v>
      </c>
      <c r="P52" s="24"/>
      <c r="Q52" s="25"/>
      <c r="S52" s="46"/>
      <c r="AB52" s="42"/>
      <c r="AC52" s="41"/>
      <c r="AM52" s="42"/>
      <c r="AP52" s="46"/>
      <c r="AY52" s="42"/>
      <c r="BA52" s="46"/>
      <c r="BI52" s="42"/>
    </row>
    <row r="53" spans="8:61" ht="13.2" hidden="1" x14ac:dyDescent="0.25">
      <c r="H53" s="21">
        <f t="shared" si="12"/>
        <v>152</v>
      </c>
      <c r="O53" t="s">
        <v>150</v>
      </c>
      <c r="P53" s="24"/>
      <c r="Q53" s="25"/>
      <c r="S53" s="46"/>
      <c r="AB53" s="42"/>
      <c r="AC53" s="41"/>
      <c r="AM53" s="42"/>
      <c r="AP53" s="46"/>
      <c r="AY53" s="42"/>
      <c r="BA53" s="46"/>
      <c r="BI53" s="42"/>
    </row>
    <row r="54" spans="8:61" ht="13.2" hidden="1" x14ac:dyDescent="0.25">
      <c r="H54" s="21">
        <f t="shared" si="12"/>
        <v>151</v>
      </c>
      <c r="O54" t="s">
        <v>511</v>
      </c>
      <c r="P54" s="24"/>
      <c r="Q54" s="25"/>
      <c r="S54" s="46"/>
      <c r="AB54" s="42"/>
      <c r="AC54" s="41"/>
      <c r="AM54" s="42"/>
      <c r="AP54" s="46"/>
      <c r="AY54" s="42"/>
      <c r="BA54" s="46"/>
      <c r="BI54" s="42"/>
    </row>
    <row r="55" spans="8:61" ht="13.2" hidden="1" x14ac:dyDescent="0.25">
      <c r="H55" s="21">
        <f t="shared" si="12"/>
        <v>150</v>
      </c>
      <c r="O55" t="s">
        <v>238</v>
      </c>
      <c r="P55" s="24"/>
      <c r="Q55" s="25"/>
      <c r="S55" s="46"/>
      <c r="AB55" s="42"/>
      <c r="AC55" s="41"/>
      <c r="AM55" s="42"/>
      <c r="AP55" s="46"/>
      <c r="AY55" s="42"/>
      <c r="BA55" s="46"/>
      <c r="BI55" s="42"/>
    </row>
    <row r="56" spans="8:61" ht="13.2" hidden="1" x14ac:dyDescent="0.25">
      <c r="H56" s="21">
        <f t="shared" si="12"/>
        <v>149</v>
      </c>
      <c r="O56" t="s">
        <v>363</v>
      </c>
      <c r="P56" s="24"/>
      <c r="Q56" s="25"/>
      <c r="S56" s="46"/>
      <c r="AB56" s="42"/>
      <c r="AC56" s="41"/>
      <c r="AM56" s="42"/>
      <c r="AP56" s="46"/>
      <c r="AY56" s="42"/>
      <c r="BA56" s="46"/>
      <c r="BI56" s="42"/>
    </row>
    <row r="57" spans="8:61" ht="13.2" hidden="1" x14ac:dyDescent="0.25">
      <c r="H57" s="21">
        <f t="shared" si="12"/>
        <v>148</v>
      </c>
      <c r="O57" t="s">
        <v>220</v>
      </c>
      <c r="P57" s="24"/>
      <c r="Q57" s="25"/>
      <c r="S57" s="46"/>
      <c r="AB57" s="42"/>
      <c r="AC57" s="41"/>
      <c r="AM57" s="42"/>
      <c r="AP57" s="46"/>
      <c r="AY57" s="42"/>
      <c r="BA57" s="46"/>
      <c r="BI57" s="42"/>
    </row>
    <row r="58" spans="8:61" ht="13.2" hidden="1" x14ac:dyDescent="0.25">
      <c r="H58" s="21">
        <f t="shared" si="12"/>
        <v>147</v>
      </c>
      <c r="O58" t="s">
        <v>325</v>
      </c>
      <c r="P58" s="24"/>
      <c r="Q58" s="25"/>
      <c r="S58" s="46"/>
      <c r="AB58" s="42"/>
      <c r="AC58" s="41"/>
      <c r="AM58" s="42"/>
      <c r="AP58" s="46"/>
      <c r="AY58" s="42"/>
      <c r="BA58" s="46"/>
      <c r="BI58" s="42"/>
    </row>
    <row r="59" spans="8:61" ht="13.2" hidden="1" x14ac:dyDescent="0.25">
      <c r="H59" s="21">
        <f t="shared" si="12"/>
        <v>146</v>
      </c>
      <c r="O59" t="s">
        <v>332</v>
      </c>
      <c r="P59" s="24"/>
      <c r="Q59" s="25"/>
      <c r="S59" s="46"/>
      <c r="AB59" s="42"/>
      <c r="AC59" s="41"/>
      <c r="AM59" s="42"/>
      <c r="AP59" s="46"/>
      <c r="AY59" s="42"/>
      <c r="BA59" s="46"/>
      <c r="BI59" s="42"/>
    </row>
    <row r="60" spans="8:61" ht="13.2" hidden="1" x14ac:dyDescent="0.25">
      <c r="H60" s="21">
        <f t="shared" si="12"/>
        <v>145</v>
      </c>
      <c r="O60" t="s">
        <v>341</v>
      </c>
      <c r="P60" s="24"/>
      <c r="Q60" s="25"/>
      <c r="S60" s="46"/>
      <c r="AB60" s="42"/>
      <c r="AC60" s="41"/>
      <c r="AM60" s="42"/>
      <c r="AP60" s="46"/>
      <c r="AY60" s="42"/>
      <c r="BA60" s="46"/>
      <c r="BI60" s="42"/>
    </row>
    <row r="61" spans="8:61" ht="13.2" hidden="1" x14ac:dyDescent="0.25">
      <c r="H61" s="21">
        <f t="shared" si="12"/>
        <v>144</v>
      </c>
      <c r="O61" t="s">
        <v>305</v>
      </c>
      <c r="P61" s="24"/>
      <c r="Q61" s="25"/>
      <c r="S61" s="46"/>
      <c r="AB61" s="42"/>
      <c r="AC61" s="41"/>
      <c r="AM61" s="42"/>
      <c r="AP61" s="46"/>
      <c r="AY61" s="42"/>
      <c r="BA61" s="46"/>
      <c r="BI61" s="42"/>
    </row>
    <row r="62" spans="8:61" ht="13.2" hidden="1" x14ac:dyDescent="0.25">
      <c r="H62" s="21">
        <f t="shared" si="12"/>
        <v>143</v>
      </c>
      <c r="O62" t="s">
        <v>512</v>
      </c>
      <c r="P62" s="24"/>
      <c r="Q62" s="25"/>
      <c r="S62" s="46"/>
      <c r="AB62" s="42"/>
      <c r="AC62" s="41"/>
      <c r="AM62" s="42"/>
      <c r="AP62" s="46"/>
      <c r="AY62" s="42"/>
      <c r="BA62" s="46"/>
      <c r="BI62" s="42"/>
    </row>
    <row r="63" spans="8:61" ht="13.2" hidden="1" x14ac:dyDescent="0.25">
      <c r="H63" s="21">
        <f t="shared" si="12"/>
        <v>142</v>
      </c>
      <c r="O63" t="s">
        <v>513</v>
      </c>
      <c r="P63" s="24"/>
      <c r="Q63" s="25"/>
      <c r="S63" s="46"/>
      <c r="AB63" s="42"/>
      <c r="AC63" s="41"/>
      <c r="AM63" s="42"/>
      <c r="AP63" s="46"/>
      <c r="AY63" s="42"/>
      <c r="BA63" s="46"/>
      <c r="BI63" s="42"/>
    </row>
    <row r="64" spans="8:61" ht="13.2" hidden="1" x14ac:dyDescent="0.25">
      <c r="H64" s="21">
        <f t="shared" si="12"/>
        <v>141</v>
      </c>
      <c r="O64" t="s">
        <v>98</v>
      </c>
      <c r="P64" s="24"/>
      <c r="Q64" s="25"/>
      <c r="S64" s="46"/>
      <c r="AB64" s="42"/>
      <c r="AC64" s="41"/>
      <c r="AM64" s="42"/>
      <c r="AP64" s="46"/>
      <c r="AY64" s="42"/>
      <c r="BA64" s="46"/>
      <c r="BI64" s="42"/>
    </row>
    <row r="65" spans="8:61" ht="13.2" hidden="1" x14ac:dyDescent="0.25">
      <c r="H65" s="21">
        <f t="shared" ref="H65:H75" si="13">1+H66</f>
        <v>140</v>
      </c>
      <c r="O65" t="s">
        <v>360</v>
      </c>
      <c r="P65" s="24"/>
      <c r="Q65" s="25"/>
      <c r="S65" s="46"/>
      <c r="AB65" s="42"/>
      <c r="AC65" s="41"/>
      <c r="AM65" s="42"/>
      <c r="AP65" s="46"/>
      <c r="AY65" s="42"/>
      <c r="BA65" s="46"/>
      <c r="BI65" s="42"/>
    </row>
    <row r="66" spans="8:61" ht="13.2" hidden="1" x14ac:dyDescent="0.25">
      <c r="H66" s="21">
        <f t="shared" si="13"/>
        <v>139</v>
      </c>
      <c r="O66" t="s">
        <v>441</v>
      </c>
      <c r="P66" s="24"/>
      <c r="Q66" s="25"/>
      <c r="S66" s="46"/>
      <c r="AB66" s="42"/>
      <c r="AC66" s="41"/>
      <c r="AM66" s="42"/>
      <c r="AP66" s="46"/>
      <c r="AY66" s="42"/>
      <c r="BA66" s="46"/>
      <c r="BI66" s="42"/>
    </row>
    <row r="67" spans="8:61" ht="13.2" hidden="1" x14ac:dyDescent="0.25">
      <c r="H67" s="21">
        <f t="shared" si="13"/>
        <v>138</v>
      </c>
      <c r="O67" t="s">
        <v>156</v>
      </c>
      <c r="P67" s="24"/>
      <c r="Q67" s="25"/>
      <c r="S67" s="46"/>
      <c r="AB67" s="42"/>
      <c r="AC67" s="41"/>
      <c r="AM67" s="42"/>
      <c r="AP67" s="46"/>
      <c r="AY67" s="42"/>
      <c r="BA67" s="46"/>
      <c r="BI67" s="42"/>
    </row>
    <row r="68" spans="8:61" ht="13.2" hidden="1" x14ac:dyDescent="0.25">
      <c r="H68" s="21">
        <f t="shared" si="13"/>
        <v>137</v>
      </c>
      <c r="O68" t="s">
        <v>321</v>
      </c>
      <c r="P68" s="24"/>
      <c r="Q68" s="25"/>
      <c r="S68" s="46"/>
      <c r="AB68" s="42"/>
      <c r="AC68" s="41"/>
      <c r="AM68" s="42"/>
      <c r="AP68" s="46"/>
      <c r="AY68" s="42"/>
      <c r="BA68" s="46"/>
      <c r="BI68" s="42"/>
    </row>
    <row r="69" spans="8:61" ht="13.2" hidden="1" x14ac:dyDescent="0.25">
      <c r="H69" s="21">
        <f t="shared" si="13"/>
        <v>136</v>
      </c>
      <c r="O69" t="s">
        <v>376</v>
      </c>
      <c r="P69" s="24"/>
      <c r="Q69" s="25"/>
      <c r="S69" s="46"/>
      <c r="AB69" s="42"/>
      <c r="AC69" s="41"/>
      <c r="AM69" s="42"/>
      <c r="AP69" s="46"/>
      <c r="AY69" s="42"/>
      <c r="BA69" s="46"/>
      <c r="BI69" s="42"/>
    </row>
    <row r="70" spans="8:61" ht="13.2" hidden="1" x14ac:dyDescent="0.25">
      <c r="H70" s="21">
        <f t="shared" si="13"/>
        <v>135</v>
      </c>
      <c r="O70" t="s">
        <v>317</v>
      </c>
      <c r="P70" s="24"/>
      <c r="Q70" s="25"/>
      <c r="S70" s="46"/>
      <c r="AB70" s="42"/>
      <c r="AC70" s="41"/>
      <c r="AM70" s="42"/>
      <c r="AP70" s="46"/>
      <c r="AY70" s="42"/>
      <c r="BA70" s="46"/>
      <c r="BI70" s="42"/>
    </row>
    <row r="71" spans="8:61" ht="13.2" hidden="1" x14ac:dyDescent="0.25">
      <c r="H71" s="21">
        <f t="shared" si="13"/>
        <v>134</v>
      </c>
      <c r="O71" t="s">
        <v>336</v>
      </c>
      <c r="P71" s="24"/>
      <c r="Q71" s="25"/>
      <c r="S71" s="46"/>
      <c r="AB71" s="42"/>
      <c r="AC71" s="41"/>
      <c r="AM71" s="42"/>
      <c r="AP71" s="46"/>
      <c r="AY71" s="42"/>
      <c r="BA71" s="46"/>
      <c r="BI71" s="42"/>
    </row>
    <row r="72" spans="8:61" ht="13.2" hidden="1" x14ac:dyDescent="0.25">
      <c r="H72" s="21">
        <f t="shared" si="13"/>
        <v>133</v>
      </c>
      <c r="O72" t="s">
        <v>210</v>
      </c>
      <c r="P72" s="24"/>
      <c r="Q72" s="25"/>
      <c r="S72" s="46"/>
      <c r="AB72" s="42"/>
      <c r="AC72" s="41"/>
      <c r="AM72" s="42"/>
      <c r="AP72" s="46"/>
      <c r="AY72" s="42"/>
      <c r="BA72" s="46"/>
      <c r="BI72" s="42"/>
    </row>
    <row r="73" spans="8:61" ht="13.2" hidden="1" x14ac:dyDescent="0.25">
      <c r="H73" s="21">
        <f t="shared" si="13"/>
        <v>132</v>
      </c>
      <c r="O73" t="s">
        <v>123</v>
      </c>
      <c r="P73" s="24"/>
      <c r="Q73" s="25"/>
      <c r="S73" s="46"/>
      <c r="AB73" s="42"/>
      <c r="AC73" s="41"/>
      <c r="AM73" s="42"/>
      <c r="AP73" s="46"/>
      <c r="AY73" s="42"/>
      <c r="BA73" s="46"/>
      <c r="BI73" s="42"/>
    </row>
    <row r="74" spans="8:61" ht="13.2" hidden="1" x14ac:dyDescent="0.25">
      <c r="H74" s="21">
        <f t="shared" si="13"/>
        <v>131</v>
      </c>
      <c r="O74" t="s">
        <v>420</v>
      </c>
      <c r="P74" s="24"/>
      <c r="Q74" s="25"/>
      <c r="S74" s="46"/>
      <c r="AB74" s="42"/>
      <c r="AC74" s="41"/>
      <c r="AM74" s="42"/>
      <c r="AP74" s="46"/>
      <c r="AY74" s="42"/>
      <c r="BA74" s="46"/>
      <c r="BI74" s="42"/>
    </row>
    <row r="75" spans="8:61" ht="13.2" hidden="1" x14ac:dyDescent="0.25">
      <c r="H75" s="21">
        <f t="shared" si="13"/>
        <v>130</v>
      </c>
      <c r="O75" t="s">
        <v>208</v>
      </c>
      <c r="P75" s="24"/>
      <c r="Q75" s="25"/>
      <c r="S75" s="46"/>
      <c r="AB75" s="42"/>
      <c r="AC75" s="41"/>
      <c r="AM75" s="42"/>
      <c r="AP75" s="46"/>
      <c r="AY75" s="42"/>
      <c r="BA75" s="46"/>
      <c r="BI75" s="42"/>
    </row>
    <row r="76" spans="8:61" ht="13.2" hidden="1" x14ac:dyDescent="0.25">
      <c r="H76" s="21">
        <f>1+H77</f>
        <v>129</v>
      </c>
      <c r="O76" t="s">
        <v>423</v>
      </c>
      <c r="P76" s="24"/>
      <c r="Q76" s="25"/>
      <c r="S76" s="46"/>
      <c r="AB76" s="42"/>
      <c r="AC76" s="41"/>
      <c r="AM76" s="42"/>
      <c r="AP76" s="46"/>
      <c r="AY76" s="42"/>
      <c r="BA76" s="46"/>
      <c r="BI76" s="42"/>
    </row>
    <row r="77" spans="8:61" ht="13.2" hidden="1" x14ac:dyDescent="0.25">
      <c r="H77" s="21">
        <v>128</v>
      </c>
      <c r="O77" t="s">
        <v>126</v>
      </c>
      <c r="P77" s="24"/>
      <c r="Q77" s="25"/>
      <c r="S77" s="46"/>
      <c r="AB77" s="42"/>
      <c r="AC77" s="41"/>
      <c r="AM77" s="42"/>
      <c r="AP77" s="46"/>
      <c r="AY77" s="42"/>
      <c r="BA77" s="46"/>
      <c r="BI77" s="42"/>
    </row>
    <row r="78" spans="8:61" ht="13.2" hidden="1" x14ac:dyDescent="0.25">
      <c r="H78" s="21">
        <v>127</v>
      </c>
      <c r="O78" t="s">
        <v>222</v>
      </c>
      <c r="P78" s="24"/>
      <c r="Q78" s="25"/>
      <c r="S78" s="46"/>
      <c r="AB78" s="42"/>
      <c r="AC78" s="41"/>
      <c r="AM78" s="42"/>
      <c r="AP78" s="46"/>
      <c r="AY78" s="42"/>
      <c r="BA78" s="46"/>
      <c r="BI78" s="42"/>
    </row>
    <row r="79" spans="8:61" ht="13.2" hidden="1" x14ac:dyDescent="0.25">
      <c r="H79" s="21">
        <v>126</v>
      </c>
      <c r="O79" t="s">
        <v>514</v>
      </c>
      <c r="P79" s="24"/>
      <c r="Q79" s="25"/>
      <c r="S79" s="46"/>
      <c r="AB79" s="42"/>
      <c r="AC79" s="41"/>
      <c r="AM79" s="42"/>
      <c r="AP79" s="46"/>
      <c r="AY79" s="42"/>
      <c r="BA79" s="46"/>
      <c r="BI79" s="42"/>
    </row>
    <row r="80" spans="8:61" ht="13.2" hidden="1" x14ac:dyDescent="0.25">
      <c r="H80" s="21">
        <v>125</v>
      </c>
      <c r="O80" t="s">
        <v>515</v>
      </c>
      <c r="P80" s="24"/>
      <c r="Q80" s="25"/>
      <c r="S80" s="46"/>
      <c r="AB80" s="42"/>
      <c r="AC80" s="41"/>
      <c r="AM80" s="42"/>
      <c r="AP80" s="46"/>
      <c r="AY80" s="42"/>
      <c r="BA80" s="46"/>
      <c r="BI80" s="42"/>
    </row>
    <row r="81" spans="8:61" ht="13.2" hidden="1" x14ac:dyDescent="0.25">
      <c r="H81" s="21">
        <v>124</v>
      </c>
      <c r="O81" t="s">
        <v>304</v>
      </c>
      <c r="P81" s="24"/>
      <c r="Q81" s="25"/>
      <c r="S81" s="46"/>
      <c r="AB81" s="42"/>
      <c r="AC81" s="41"/>
      <c r="AM81" s="42"/>
      <c r="AP81" s="46"/>
      <c r="AY81" s="42"/>
      <c r="BA81" s="46"/>
      <c r="BI81" s="42"/>
    </row>
    <row r="82" spans="8:61" ht="13.2" hidden="1" x14ac:dyDescent="0.25">
      <c r="H82" s="21">
        <v>123</v>
      </c>
      <c r="O82" t="s">
        <v>516</v>
      </c>
      <c r="P82" s="24"/>
      <c r="Q82" s="25"/>
      <c r="S82" s="46"/>
      <c r="AB82" s="42"/>
      <c r="AC82" s="41"/>
      <c r="AM82" s="42"/>
      <c r="AP82" s="46"/>
      <c r="AY82" s="42"/>
      <c r="BA82" s="46"/>
      <c r="BI82" s="42"/>
    </row>
    <row r="83" spans="8:61" ht="13.2" hidden="1" x14ac:dyDescent="0.25">
      <c r="H83" s="21">
        <v>122</v>
      </c>
      <c r="O83" t="s">
        <v>215</v>
      </c>
      <c r="P83" s="24"/>
      <c r="Q83" s="25"/>
      <c r="S83" s="46"/>
      <c r="AB83" s="42"/>
      <c r="AC83" s="41"/>
      <c r="AM83" s="42"/>
      <c r="AP83" s="46"/>
      <c r="AY83" s="42"/>
      <c r="BA83" s="46"/>
      <c r="BI83" s="42"/>
    </row>
    <row r="84" spans="8:61" ht="13.2" hidden="1" x14ac:dyDescent="0.25">
      <c r="H84" s="21">
        <v>121</v>
      </c>
      <c r="O84" t="s">
        <v>245</v>
      </c>
      <c r="P84" s="24"/>
      <c r="Q84" s="25"/>
      <c r="S84" s="46"/>
      <c r="AB84" s="42"/>
      <c r="AC84" s="41"/>
      <c r="AM84" s="42"/>
      <c r="AP84" s="46"/>
      <c r="AY84" s="42"/>
      <c r="BA84" s="46"/>
      <c r="BI84" s="42"/>
    </row>
    <row r="85" spans="8:61" ht="13.2" hidden="1" x14ac:dyDescent="0.25">
      <c r="H85" s="21">
        <v>120</v>
      </c>
      <c r="O85" t="s">
        <v>143</v>
      </c>
      <c r="P85" s="24"/>
      <c r="Q85" s="25"/>
      <c r="S85" s="46"/>
      <c r="AB85" s="42"/>
      <c r="AC85" s="41"/>
      <c r="AM85" s="42"/>
      <c r="AP85" s="46"/>
      <c r="AY85" s="42"/>
      <c r="BA85" s="46"/>
      <c r="BI85" s="42"/>
    </row>
    <row r="86" spans="8:61" ht="13.2" hidden="1" x14ac:dyDescent="0.25">
      <c r="H86" s="21">
        <v>119</v>
      </c>
      <c r="O86" t="s">
        <v>373</v>
      </c>
      <c r="P86" s="24"/>
      <c r="Q86" s="25"/>
      <c r="S86" s="46"/>
      <c r="AB86" s="42"/>
      <c r="AC86" s="41"/>
      <c r="AM86" s="42"/>
      <c r="AP86" s="46"/>
      <c r="AY86" s="42"/>
      <c r="BA86" s="46"/>
      <c r="BI86" s="42"/>
    </row>
    <row r="87" spans="8:61" ht="13.2" hidden="1" x14ac:dyDescent="0.25">
      <c r="H87" s="21">
        <v>118</v>
      </c>
      <c r="O87" t="s">
        <v>334</v>
      </c>
      <c r="P87" s="24"/>
      <c r="Q87" s="25"/>
      <c r="S87" s="46"/>
      <c r="AB87" s="42"/>
      <c r="AC87" s="41"/>
      <c r="AM87" s="42"/>
      <c r="AP87" s="46"/>
      <c r="AY87" s="42"/>
      <c r="BA87" s="46"/>
      <c r="BI87" s="42"/>
    </row>
    <row r="88" spans="8:61" ht="13.2" hidden="1" x14ac:dyDescent="0.25">
      <c r="H88" s="21">
        <v>117</v>
      </c>
      <c r="O88" t="s">
        <v>517</v>
      </c>
      <c r="P88" s="24"/>
      <c r="Q88" s="25"/>
      <c r="S88" s="46"/>
      <c r="AB88" s="42"/>
      <c r="AC88" s="41"/>
      <c r="AM88" s="42"/>
      <c r="AP88" s="46"/>
      <c r="AY88" s="42"/>
      <c r="BA88" s="46"/>
      <c r="BI88" s="42"/>
    </row>
    <row r="89" spans="8:61" ht="13.2" hidden="1" x14ac:dyDescent="0.25">
      <c r="H89" s="21">
        <v>116</v>
      </c>
      <c r="O89" t="s">
        <v>299</v>
      </c>
      <c r="P89" s="24"/>
      <c r="Q89" s="25"/>
      <c r="S89" s="46"/>
      <c r="AB89" s="42"/>
      <c r="AC89" s="41"/>
      <c r="AM89" s="42"/>
      <c r="AP89" s="46"/>
      <c r="AY89" s="42"/>
      <c r="BA89" s="46"/>
      <c r="BI89" s="42"/>
    </row>
    <row r="90" spans="8:61" ht="13.2" hidden="1" x14ac:dyDescent="0.25">
      <c r="H90" s="21">
        <v>115</v>
      </c>
      <c r="O90" t="s">
        <v>504</v>
      </c>
      <c r="P90" s="24"/>
      <c r="Q90" s="25"/>
      <c r="S90" s="46"/>
      <c r="AB90" s="42"/>
      <c r="AC90" s="41"/>
      <c r="AM90" s="42"/>
      <c r="AP90" s="46"/>
      <c r="AY90" s="42"/>
      <c r="BA90" s="46"/>
      <c r="BI90" s="42"/>
    </row>
    <row r="91" spans="8:61" ht="13.2" hidden="1" x14ac:dyDescent="0.25">
      <c r="H91" s="21">
        <v>114</v>
      </c>
      <c r="O91" t="s">
        <v>116</v>
      </c>
      <c r="P91" s="24"/>
      <c r="Q91" s="25"/>
      <c r="S91" s="46"/>
      <c r="AB91" s="42"/>
      <c r="AC91" s="41"/>
      <c r="AM91" s="42"/>
      <c r="AP91" s="46"/>
      <c r="AY91" s="42"/>
      <c r="BA91" s="46"/>
      <c r="BI91" s="42"/>
    </row>
    <row r="92" spans="8:61" ht="13.2" hidden="1" x14ac:dyDescent="0.25">
      <c r="H92" s="21">
        <v>113</v>
      </c>
      <c r="O92" t="s">
        <v>489</v>
      </c>
      <c r="P92" s="24"/>
      <c r="Q92" s="25"/>
      <c r="S92" s="46"/>
      <c r="AB92" s="42"/>
      <c r="AC92" s="41"/>
      <c r="AM92" s="42"/>
      <c r="AP92" s="46"/>
      <c r="AY92" s="42"/>
      <c r="BA92" s="46"/>
      <c r="BI92" s="42"/>
    </row>
    <row r="93" spans="8:61" ht="13.2" hidden="1" x14ac:dyDescent="0.25">
      <c r="H93" s="21">
        <v>112</v>
      </c>
      <c r="O93" t="s">
        <v>473</v>
      </c>
      <c r="P93" s="24"/>
      <c r="Q93" s="25"/>
      <c r="S93" s="46"/>
      <c r="AB93" s="42"/>
      <c r="AC93" s="41"/>
      <c r="AM93" s="42"/>
      <c r="AP93" s="46"/>
      <c r="AY93" s="42"/>
      <c r="BA93" s="46"/>
      <c r="BI93" s="42"/>
    </row>
    <row r="94" spans="8:61" ht="13.2" hidden="1" x14ac:dyDescent="0.25">
      <c r="H94" s="21">
        <v>111</v>
      </c>
      <c r="O94" t="s">
        <v>239</v>
      </c>
      <c r="P94" s="24"/>
      <c r="Q94" s="25"/>
      <c r="S94" s="46"/>
      <c r="AB94" s="42"/>
      <c r="AC94" s="41"/>
      <c r="AM94" s="42"/>
      <c r="AP94" s="46"/>
      <c r="AY94" s="42"/>
      <c r="BA94" s="46"/>
      <c r="BI94" s="42"/>
    </row>
    <row r="95" spans="8:61" ht="13.2" hidden="1" x14ac:dyDescent="0.25">
      <c r="H95" s="21">
        <v>110</v>
      </c>
      <c r="O95" t="s">
        <v>130</v>
      </c>
      <c r="P95" s="24"/>
      <c r="Q95" s="25"/>
      <c r="S95" s="46"/>
      <c r="AB95" s="42"/>
      <c r="AC95" s="41"/>
      <c r="AM95" s="42"/>
      <c r="AP95" s="46"/>
      <c r="AY95" s="42"/>
      <c r="BA95" s="46"/>
      <c r="BI95" s="42"/>
    </row>
    <row r="96" spans="8:61" ht="13.2" hidden="1" x14ac:dyDescent="0.25">
      <c r="H96" s="21">
        <v>109</v>
      </c>
      <c r="O96" t="s">
        <v>518</v>
      </c>
      <c r="P96" s="24"/>
      <c r="Q96" s="25"/>
      <c r="S96" s="46"/>
      <c r="AB96" s="42"/>
      <c r="AC96" s="41"/>
      <c r="AM96" s="42"/>
      <c r="AP96" s="46"/>
      <c r="AY96" s="42"/>
      <c r="BA96" s="46"/>
      <c r="BI96" s="42"/>
    </row>
    <row r="97" spans="8:61" ht="13.2" hidden="1" x14ac:dyDescent="0.25">
      <c r="H97" s="21">
        <v>108</v>
      </c>
      <c r="O97" t="s">
        <v>320</v>
      </c>
      <c r="P97" s="24"/>
      <c r="Q97" s="25"/>
      <c r="S97" s="46"/>
      <c r="AB97" s="42"/>
      <c r="AC97" s="41"/>
      <c r="AM97" s="42"/>
      <c r="AP97" s="46"/>
      <c r="AY97" s="42"/>
      <c r="BA97" s="46"/>
      <c r="BI97" s="42"/>
    </row>
    <row r="98" spans="8:61" ht="13.2" hidden="1" x14ac:dyDescent="0.25">
      <c r="H98" s="21">
        <v>107</v>
      </c>
      <c r="O98" t="s">
        <v>111</v>
      </c>
      <c r="P98" s="24"/>
      <c r="Q98" s="25"/>
      <c r="S98" s="46"/>
      <c r="AB98" s="42"/>
      <c r="AC98" s="41"/>
      <c r="AM98" s="42"/>
      <c r="AP98" s="46"/>
      <c r="AY98" s="42"/>
      <c r="BA98" s="46"/>
      <c r="BI98" s="42"/>
    </row>
    <row r="99" spans="8:61" ht="13.2" hidden="1" x14ac:dyDescent="0.25">
      <c r="H99" s="21">
        <v>106</v>
      </c>
      <c r="O99" t="s">
        <v>90</v>
      </c>
      <c r="P99" s="24"/>
      <c r="Q99" s="25"/>
      <c r="S99" s="46"/>
      <c r="AB99" s="42"/>
      <c r="AC99" s="41"/>
      <c r="AM99" s="42"/>
      <c r="AP99" s="46"/>
      <c r="AY99" s="42"/>
      <c r="BA99" s="46"/>
      <c r="BI99" s="42"/>
    </row>
    <row r="100" spans="8:61" ht="13.2" hidden="1" x14ac:dyDescent="0.25">
      <c r="H100" s="21">
        <v>105</v>
      </c>
      <c r="O100" t="s">
        <v>492</v>
      </c>
      <c r="P100" s="24"/>
      <c r="Q100" s="25"/>
      <c r="S100" s="46"/>
      <c r="AB100" s="42"/>
      <c r="AC100" s="41"/>
      <c r="AM100" s="42"/>
      <c r="AP100" s="46"/>
      <c r="AY100" s="42"/>
      <c r="BA100" s="46"/>
      <c r="BI100" s="42"/>
    </row>
    <row r="101" spans="8:61" ht="13.2" hidden="1" x14ac:dyDescent="0.25">
      <c r="H101" s="21">
        <v>104</v>
      </c>
      <c r="O101" t="s">
        <v>319</v>
      </c>
      <c r="P101" s="24"/>
      <c r="Q101" s="25"/>
      <c r="S101" s="46"/>
      <c r="AB101" s="42"/>
      <c r="AC101" s="41"/>
      <c r="AM101" s="42"/>
      <c r="AP101" s="46"/>
      <c r="AY101" s="42"/>
      <c r="BA101" s="46"/>
      <c r="BI101" s="42"/>
    </row>
    <row r="102" spans="8:61" ht="13.2" hidden="1" x14ac:dyDescent="0.25">
      <c r="H102" s="21">
        <v>103</v>
      </c>
      <c r="O102" t="s">
        <v>128</v>
      </c>
      <c r="P102" s="24"/>
      <c r="Q102" s="25"/>
      <c r="S102" s="46"/>
      <c r="AB102" s="42"/>
      <c r="AC102" s="41"/>
      <c r="AM102" s="42"/>
      <c r="AP102" s="46"/>
      <c r="AY102" s="42"/>
      <c r="BA102" s="46"/>
      <c r="BI102" s="42"/>
    </row>
    <row r="103" spans="8:61" ht="13.2" hidden="1" x14ac:dyDescent="0.25">
      <c r="H103" s="21">
        <v>102</v>
      </c>
      <c r="O103" t="s">
        <v>298</v>
      </c>
      <c r="P103" s="24"/>
      <c r="Q103" s="25"/>
      <c r="S103" s="46"/>
      <c r="AB103" s="42"/>
      <c r="AC103" s="41"/>
      <c r="AM103" s="42"/>
      <c r="AP103" s="46"/>
      <c r="AY103" s="42"/>
      <c r="BA103" s="46"/>
      <c r="BI103" s="42"/>
    </row>
    <row r="104" spans="8:61" ht="13.2" hidden="1" x14ac:dyDescent="0.25">
      <c r="H104" s="21">
        <v>101</v>
      </c>
      <c r="O104" t="s">
        <v>426</v>
      </c>
      <c r="P104" s="24"/>
      <c r="Q104" s="25"/>
      <c r="S104" s="46"/>
      <c r="AB104" s="42"/>
      <c r="AC104" s="41"/>
      <c r="AM104" s="42"/>
      <c r="AP104" s="46"/>
      <c r="AY104" s="42"/>
      <c r="BA104" s="46"/>
      <c r="BI104" s="42"/>
    </row>
    <row r="105" spans="8:61" ht="13.2" hidden="1" x14ac:dyDescent="0.25">
      <c r="H105" s="21">
        <v>100</v>
      </c>
      <c r="O105" t="s">
        <v>302</v>
      </c>
      <c r="P105" s="24"/>
      <c r="Q105" s="25"/>
      <c r="S105" s="46"/>
      <c r="AB105" s="42"/>
      <c r="AC105" s="41"/>
      <c r="AM105" s="42"/>
      <c r="AP105" s="46"/>
      <c r="AY105" s="42"/>
      <c r="BA105" s="46"/>
      <c r="BI105" s="42"/>
    </row>
    <row r="106" spans="8:61" ht="13.2" hidden="1" x14ac:dyDescent="0.25">
      <c r="H106" s="21">
        <v>99</v>
      </c>
      <c r="O106" t="s">
        <v>211</v>
      </c>
      <c r="P106" s="24"/>
      <c r="Q106" s="25"/>
      <c r="S106" s="46"/>
      <c r="AB106" s="42"/>
      <c r="AC106" s="41"/>
      <c r="AM106" s="42"/>
      <c r="AP106" s="46"/>
      <c r="AY106" s="42"/>
      <c r="BA106" s="46"/>
      <c r="BI106" s="42"/>
    </row>
    <row r="107" spans="8:61" ht="13.2" hidden="1" x14ac:dyDescent="0.25">
      <c r="H107" s="21">
        <v>98</v>
      </c>
      <c r="O107" t="s">
        <v>152</v>
      </c>
      <c r="P107" s="24"/>
      <c r="Q107" s="25"/>
      <c r="S107" s="46"/>
      <c r="AB107" s="42"/>
      <c r="AC107" s="41"/>
      <c r="AM107" s="42"/>
      <c r="AP107" s="46"/>
      <c r="AY107" s="42"/>
      <c r="BA107" s="46"/>
      <c r="BI107" s="42"/>
    </row>
    <row r="108" spans="8:61" ht="13.2" hidden="1" x14ac:dyDescent="0.25">
      <c r="H108" s="21">
        <v>97</v>
      </c>
      <c r="O108" t="s">
        <v>138</v>
      </c>
      <c r="P108" s="24"/>
      <c r="Q108" s="25"/>
      <c r="S108" s="46"/>
      <c r="AB108" s="42"/>
      <c r="AC108" s="41"/>
      <c r="AM108" s="42"/>
      <c r="AP108" s="46"/>
      <c r="AY108" s="42"/>
      <c r="BA108" s="46"/>
      <c r="BI108" s="42"/>
    </row>
    <row r="109" spans="8:61" ht="13.2" hidden="1" x14ac:dyDescent="0.25">
      <c r="H109" s="21">
        <v>96</v>
      </c>
      <c r="O109" t="s">
        <v>318</v>
      </c>
      <c r="P109" s="24"/>
      <c r="Q109" s="25"/>
      <c r="S109" s="46"/>
      <c r="AB109" s="42"/>
      <c r="AC109" s="41"/>
      <c r="AM109" s="42"/>
      <c r="AP109" s="46"/>
      <c r="AY109" s="42"/>
      <c r="BA109" s="46"/>
      <c r="BI109" s="42"/>
    </row>
    <row r="110" spans="8:61" ht="13.2" hidden="1" x14ac:dyDescent="0.25">
      <c r="H110" s="21">
        <v>95</v>
      </c>
      <c r="O110" t="s">
        <v>379</v>
      </c>
      <c r="P110" s="24"/>
      <c r="Q110" s="25"/>
      <c r="S110" s="46"/>
      <c r="AB110" s="42"/>
      <c r="AC110" s="41"/>
      <c r="AM110" s="42"/>
      <c r="AP110" s="46"/>
      <c r="AY110" s="42"/>
      <c r="BA110" s="46"/>
      <c r="BI110" s="42"/>
    </row>
    <row r="111" spans="8:61" ht="13.2" hidden="1" x14ac:dyDescent="0.25">
      <c r="H111" s="21">
        <v>94</v>
      </c>
      <c r="O111" t="s">
        <v>463</v>
      </c>
      <c r="P111" s="24"/>
      <c r="Q111" s="25"/>
      <c r="S111" s="46"/>
      <c r="AB111" s="42"/>
      <c r="AC111" s="41"/>
      <c r="AM111" s="42"/>
      <c r="AP111" s="46"/>
      <c r="AY111" s="42"/>
      <c r="BA111" s="46"/>
      <c r="BI111" s="42"/>
    </row>
    <row r="112" spans="8:61" ht="13.2" hidden="1" x14ac:dyDescent="0.25">
      <c r="H112" s="21">
        <v>93</v>
      </c>
      <c r="O112" t="s">
        <v>335</v>
      </c>
      <c r="P112" s="24"/>
      <c r="Q112" s="25"/>
      <c r="S112" s="46"/>
      <c r="AB112" s="42"/>
      <c r="AC112" s="41"/>
      <c r="AM112" s="42"/>
      <c r="AP112" s="46"/>
      <c r="AY112" s="42"/>
      <c r="BA112" s="46"/>
      <c r="BI112" s="42"/>
    </row>
    <row r="113" spans="8:61" ht="13.2" hidden="1" x14ac:dyDescent="0.25">
      <c r="H113" s="21">
        <v>92</v>
      </c>
      <c r="O113" t="s">
        <v>240</v>
      </c>
      <c r="P113" s="24"/>
      <c r="Q113" s="25"/>
      <c r="S113" s="46"/>
      <c r="AB113" s="42"/>
      <c r="AC113" s="41"/>
      <c r="AM113" s="42"/>
      <c r="AP113" s="46"/>
      <c r="AY113" s="42"/>
      <c r="BA113" s="46"/>
      <c r="BI113" s="42"/>
    </row>
    <row r="114" spans="8:61" ht="13.2" hidden="1" x14ac:dyDescent="0.25">
      <c r="H114" s="21">
        <v>91</v>
      </c>
      <c r="O114" t="s">
        <v>151</v>
      </c>
      <c r="P114" s="24"/>
      <c r="Q114" s="25"/>
      <c r="S114" s="46"/>
      <c r="AB114" s="42"/>
      <c r="AC114" s="41"/>
      <c r="AM114" s="42"/>
      <c r="AP114" s="46"/>
      <c r="AY114" s="42"/>
      <c r="BA114" s="46"/>
      <c r="BI114" s="42"/>
    </row>
    <row r="115" spans="8:61" ht="13.2" hidden="1" x14ac:dyDescent="0.25">
      <c r="H115" s="21">
        <v>90</v>
      </c>
      <c r="O115" t="s">
        <v>226</v>
      </c>
      <c r="P115" s="24"/>
      <c r="Q115" s="25"/>
      <c r="S115" s="46"/>
      <c r="AB115" s="42"/>
      <c r="AC115" s="41"/>
      <c r="AM115" s="42"/>
      <c r="AP115" s="46"/>
      <c r="AY115" s="42"/>
      <c r="BA115" s="46"/>
      <c r="BI115" s="42"/>
    </row>
    <row r="116" spans="8:61" ht="13.2" hidden="1" x14ac:dyDescent="0.25">
      <c r="H116" s="21">
        <v>89</v>
      </c>
      <c r="O116" t="s">
        <v>509</v>
      </c>
      <c r="P116" s="24"/>
      <c r="Q116" s="25"/>
      <c r="S116" s="46"/>
      <c r="AB116" s="42"/>
      <c r="AC116" s="41"/>
      <c r="AM116" s="42"/>
      <c r="AP116" s="46"/>
      <c r="AY116" s="42"/>
      <c r="BA116" s="46"/>
      <c r="BI116" s="42"/>
    </row>
    <row r="117" spans="8:61" ht="13.2" hidden="1" x14ac:dyDescent="0.25">
      <c r="H117" s="21">
        <v>88</v>
      </c>
      <c r="O117" t="s">
        <v>170</v>
      </c>
      <c r="P117" s="24"/>
      <c r="Q117" s="25"/>
      <c r="S117" s="46"/>
      <c r="AB117" s="42"/>
      <c r="AC117" s="41"/>
      <c r="AM117" s="42"/>
      <c r="AP117" s="46"/>
      <c r="AY117" s="42"/>
      <c r="BA117" s="46"/>
      <c r="BI117" s="42"/>
    </row>
    <row r="118" spans="8:61" ht="13.2" hidden="1" x14ac:dyDescent="0.25">
      <c r="H118" s="21">
        <v>87</v>
      </c>
      <c r="O118" t="s">
        <v>214</v>
      </c>
      <c r="P118" s="24"/>
      <c r="Q118" s="25"/>
      <c r="S118" s="46"/>
      <c r="AB118" s="42"/>
      <c r="AC118" s="41"/>
      <c r="AM118" s="42"/>
      <c r="AP118" s="46"/>
      <c r="AY118" s="42"/>
      <c r="BA118" s="46"/>
      <c r="BI118" s="42"/>
    </row>
    <row r="119" spans="8:61" ht="13.2" hidden="1" x14ac:dyDescent="0.25">
      <c r="H119" s="21">
        <v>86</v>
      </c>
      <c r="O119" t="s">
        <v>404</v>
      </c>
      <c r="P119" s="24"/>
      <c r="Q119" s="25"/>
      <c r="S119" s="46"/>
      <c r="AB119" s="42"/>
      <c r="AC119" s="41"/>
      <c r="AM119" s="42"/>
      <c r="AP119" s="46"/>
      <c r="AY119" s="42"/>
      <c r="BA119" s="46"/>
      <c r="BI119" s="42"/>
    </row>
    <row r="120" spans="8:61" ht="13.2" hidden="1" x14ac:dyDescent="0.25">
      <c r="H120" s="21">
        <v>85</v>
      </c>
      <c r="O120" t="s">
        <v>481</v>
      </c>
      <c r="P120" s="24"/>
      <c r="Q120" s="25"/>
      <c r="S120" s="46"/>
      <c r="AB120" s="42"/>
      <c r="AC120" s="41"/>
      <c r="AM120" s="42"/>
      <c r="AP120" s="46"/>
      <c r="AY120" s="42"/>
      <c r="BA120" s="46"/>
      <c r="BI120" s="42"/>
    </row>
    <row r="121" spans="8:61" ht="13.2" hidden="1" x14ac:dyDescent="0.25">
      <c r="H121" s="21">
        <v>84</v>
      </c>
      <c r="O121" t="s">
        <v>519</v>
      </c>
      <c r="P121" s="24"/>
      <c r="Q121" s="25"/>
      <c r="S121" s="46"/>
      <c r="AB121" s="42"/>
      <c r="AC121" s="41"/>
      <c r="AM121" s="42"/>
      <c r="AP121" s="46"/>
      <c r="AY121" s="42"/>
      <c r="BA121" s="46"/>
      <c r="BI121" s="42"/>
    </row>
    <row r="122" spans="8:61" ht="13.2" hidden="1" x14ac:dyDescent="0.25">
      <c r="H122" s="21">
        <v>83</v>
      </c>
      <c r="O122" t="s">
        <v>520</v>
      </c>
      <c r="P122" s="24"/>
      <c r="Q122" s="25"/>
      <c r="S122" s="46"/>
      <c r="AB122" s="42"/>
      <c r="AC122" s="41"/>
      <c r="AM122" s="42"/>
      <c r="AP122" s="46"/>
      <c r="AY122" s="42"/>
      <c r="BA122" s="46"/>
      <c r="BI122" s="42"/>
    </row>
    <row r="123" spans="8:61" ht="13.2" hidden="1" x14ac:dyDescent="0.25">
      <c r="H123" s="21">
        <v>82</v>
      </c>
      <c r="O123" t="s">
        <v>127</v>
      </c>
      <c r="P123" s="24"/>
      <c r="Q123" s="25"/>
      <c r="S123" s="46"/>
      <c r="AB123" s="42"/>
      <c r="AC123" s="41"/>
      <c r="AM123" s="42"/>
      <c r="AP123" s="46"/>
      <c r="AY123" s="42"/>
      <c r="BA123" s="46"/>
      <c r="BI123" s="42"/>
    </row>
    <row r="124" spans="8:61" ht="13.2" hidden="1" x14ac:dyDescent="0.25">
      <c r="H124" s="21">
        <v>81</v>
      </c>
      <c r="O124" t="s">
        <v>409</v>
      </c>
      <c r="P124" s="24"/>
      <c r="Q124" s="25"/>
      <c r="S124" s="46"/>
      <c r="AB124" s="42"/>
      <c r="AC124" s="41"/>
      <c r="AM124" s="42"/>
      <c r="AP124" s="46"/>
      <c r="AY124" s="42"/>
      <c r="BA124" s="46"/>
      <c r="BI124" s="42"/>
    </row>
    <row r="125" spans="8:61" ht="13.2" hidden="1" x14ac:dyDescent="0.25">
      <c r="H125" s="21">
        <v>80</v>
      </c>
      <c r="O125" t="s">
        <v>342</v>
      </c>
      <c r="P125" s="24"/>
      <c r="Q125" s="25"/>
      <c r="S125" s="46"/>
      <c r="AB125" s="42"/>
      <c r="AC125" s="41"/>
      <c r="AM125" s="42"/>
      <c r="AP125" s="46"/>
      <c r="AY125" s="42"/>
      <c r="BA125" s="46"/>
      <c r="BI125" s="42"/>
    </row>
    <row r="126" spans="8:61" ht="13.2" hidden="1" x14ac:dyDescent="0.25">
      <c r="H126" s="21">
        <v>79</v>
      </c>
      <c r="O126" t="s">
        <v>445</v>
      </c>
      <c r="P126" s="24"/>
      <c r="Q126" s="25"/>
      <c r="S126" s="46"/>
      <c r="AB126" s="42"/>
      <c r="AC126" s="41"/>
      <c r="AM126" s="42"/>
      <c r="AP126" s="46"/>
      <c r="AY126" s="42"/>
      <c r="BA126" s="46"/>
      <c r="BI126" s="42"/>
    </row>
    <row r="127" spans="8:61" ht="13.2" hidden="1" x14ac:dyDescent="0.25">
      <c r="H127" s="21">
        <v>78</v>
      </c>
      <c r="O127" t="s">
        <v>93</v>
      </c>
      <c r="P127" s="24"/>
      <c r="Q127" s="25"/>
      <c r="S127" s="46"/>
      <c r="AB127" s="42"/>
      <c r="AC127" s="41"/>
      <c r="AM127" s="42"/>
      <c r="AP127" s="46"/>
      <c r="AY127" s="42"/>
      <c r="BA127" s="46"/>
      <c r="BI127" s="42"/>
    </row>
    <row r="128" spans="8:61" ht="13.2" hidden="1" x14ac:dyDescent="0.25">
      <c r="H128" s="21">
        <v>77</v>
      </c>
      <c r="O128" t="s">
        <v>137</v>
      </c>
      <c r="P128" s="24"/>
      <c r="Q128" s="25"/>
      <c r="S128" s="46"/>
      <c r="AB128" s="42"/>
      <c r="AC128" s="41"/>
      <c r="AM128" s="42"/>
      <c r="AP128" s="46"/>
      <c r="AY128" s="42"/>
      <c r="BA128" s="46"/>
      <c r="BI128" s="42"/>
    </row>
    <row r="129" spans="8:61" ht="13.2" hidden="1" x14ac:dyDescent="0.25">
      <c r="H129" s="21">
        <v>76</v>
      </c>
      <c r="L129" t="s">
        <v>338</v>
      </c>
      <c r="M129" t="s">
        <v>338</v>
      </c>
      <c r="O129" t="s">
        <v>521</v>
      </c>
      <c r="P129" s="24"/>
      <c r="Q129" s="25"/>
      <c r="S129" s="46"/>
      <c r="AB129" s="42"/>
      <c r="AC129" s="41"/>
      <c r="AM129" s="42"/>
      <c r="AP129" s="46"/>
      <c r="AY129" s="42"/>
      <c r="BA129" s="46"/>
      <c r="BI129" s="42"/>
    </row>
    <row r="130" spans="8:61" ht="13.2" hidden="1" x14ac:dyDescent="0.25">
      <c r="H130" s="21">
        <v>75</v>
      </c>
      <c r="L130" t="s">
        <v>510</v>
      </c>
      <c r="M130" t="s">
        <v>510</v>
      </c>
      <c r="O130" t="s">
        <v>417</v>
      </c>
      <c r="P130" s="24"/>
      <c r="Q130" s="25"/>
      <c r="S130" s="46"/>
      <c r="AB130" s="42"/>
      <c r="AC130" s="41"/>
      <c r="AM130" s="42"/>
      <c r="AP130" s="46"/>
      <c r="AY130" s="42"/>
      <c r="BA130" s="46"/>
      <c r="BI130" s="42"/>
    </row>
    <row r="131" spans="8:61" ht="13.2" hidden="1" x14ac:dyDescent="0.25">
      <c r="H131" s="21">
        <v>74</v>
      </c>
      <c r="L131" t="s">
        <v>158</v>
      </c>
      <c r="M131" t="s">
        <v>158</v>
      </c>
      <c r="O131" t="s">
        <v>459</v>
      </c>
      <c r="P131" s="24"/>
      <c r="Q131" s="25"/>
      <c r="S131" s="46"/>
      <c r="AB131" s="42"/>
      <c r="AC131" s="41"/>
      <c r="AM131" s="42"/>
      <c r="AP131" s="46"/>
      <c r="AY131" s="42"/>
      <c r="BA131" s="46"/>
      <c r="BI131" s="42"/>
    </row>
    <row r="132" spans="8:61" ht="13.2" hidden="1" x14ac:dyDescent="0.25">
      <c r="H132" s="21">
        <v>73</v>
      </c>
      <c r="L132" t="s">
        <v>150</v>
      </c>
      <c r="M132" t="s">
        <v>150</v>
      </c>
      <c r="O132" t="s">
        <v>248</v>
      </c>
      <c r="P132" s="24"/>
      <c r="Q132" s="25"/>
      <c r="S132" s="46"/>
      <c r="AB132" s="42"/>
      <c r="AC132" s="41"/>
      <c r="AM132" s="42"/>
      <c r="AP132" s="46"/>
      <c r="AY132" s="42"/>
      <c r="BA132" s="46"/>
      <c r="BI132" s="42"/>
    </row>
    <row r="133" spans="8:61" ht="13.2" hidden="1" x14ac:dyDescent="0.25">
      <c r="H133" s="21">
        <v>72</v>
      </c>
      <c r="L133" t="s">
        <v>363</v>
      </c>
      <c r="M133" t="s">
        <v>363</v>
      </c>
      <c r="O133" t="s">
        <v>331</v>
      </c>
      <c r="P133" s="24"/>
      <c r="Q133" s="25"/>
      <c r="S133" s="46"/>
      <c r="AB133" s="42"/>
      <c r="AC133" s="41"/>
      <c r="AM133" s="42"/>
      <c r="AP133" s="46"/>
      <c r="AY133" s="42"/>
      <c r="BA133" s="46"/>
      <c r="BI133" s="42"/>
    </row>
    <row r="134" spans="8:61" ht="13.2" hidden="1" x14ac:dyDescent="0.25">
      <c r="H134" s="21">
        <v>71</v>
      </c>
      <c r="L134" t="s">
        <v>341</v>
      </c>
      <c r="M134" t="s">
        <v>341</v>
      </c>
      <c r="O134" t="s">
        <v>316</v>
      </c>
      <c r="P134" s="24"/>
      <c r="Q134" s="25"/>
      <c r="S134" s="46"/>
      <c r="AB134" s="42"/>
      <c r="AC134" s="41"/>
      <c r="AM134" s="42"/>
      <c r="AP134" s="46"/>
      <c r="AY134" s="42"/>
      <c r="BA134" s="46"/>
      <c r="BI134" s="42"/>
    </row>
    <row r="135" spans="8:61" ht="13.2" hidden="1" x14ac:dyDescent="0.25">
      <c r="H135" s="21">
        <v>70</v>
      </c>
      <c r="L135" t="s">
        <v>305</v>
      </c>
      <c r="M135" t="s">
        <v>305</v>
      </c>
      <c r="O135" t="s">
        <v>115</v>
      </c>
      <c r="P135" s="24"/>
      <c r="Q135" s="25"/>
      <c r="S135" s="46"/>
      <c r="AB135" s="42"/>
      <c r="AC135" s="41"/>
      <c r="AM135" s="42"/>
      <c r="AP135" s="46"/>
      <c r="AY135" s="42"/>
      <c r="BA135" s="46"/>
      <c r="BI135" s="42"/>
    </row>
    <row r="136" spans="8:61" ht="13.2" hidden="1" x14ac:dyDescent="0.25">
      <c r="H136" s="21">
        <v>69</v>
      </c>
      <c r="L136" t="s">
        <v>98</v>
      </c>
      <c r="M136" t="s">
        <v>98</v>
      </c>
      <c r="O136" t="s">
        <v>213</v>
      </c>
      <c r="P136" s="24"/>
      <c r="Q136" s="25"/>
      <c r="S136" s="46"/>
      <c r="AB136" s="42"/>
      <c r="AC136" s="41"/>
      <c r="AM136" s="42"/>
      <c r="AP136" s="46"/>
      <c r="AY136" s="42"/>
      <c r="BA136" s="46"/>
      <c r="BI136" s="42"/>
    </row>
    <row r="137" spans="8:61" ht="13.2" hidden="1" x14ac:dyDescent="0.25">
      <c r="H137" s="21">
        <v>68</v>
      </c>
      <c r="L137" t="s">
        <v>360</v>
      </c>
      <c r="M137" t="s">
        <v>360</v>
      </c>
      <c r="O137" t="s">
        <v>133</v>
      </c>
      <c r="P137" s="24"/>
      <c r="Q137" s="25"/>
      <c r="S137" s="46"/>
      <c r="AB137" s="42"/>
      <c r="AC137" s="41"/>
      <c r="AM137" s="42"/>
      <c r="AP137" s="46"/>
      <c r="AY137" s="42"/>
      <c r="BA137" s="46"/>
      <c r="BI137" s="42"/>
    </row>
    <row r="138" spans="8:61" ht="13.2" hidden="1" x14ac:dyDescent="0.25">
      <c r="H138" s="21">
        <v>67</v>
      </c>
      <c r="L138" t="s">
        <v>441</v>
      </c>
      <c r="M138" t="s">
        <v>441</v>
      </c>
      <c r="O138" t="s">
        <v>221</v>
      </c>
      <c r="P138" s="24"/>
      <c r="Q138" s="25"/>
      <c r="S138" s="46"/>
      <c r="AB138" s="42"/>
      <c r="AC138" s="41"/>
      <c r="AM138" s="42"/>
      <c r="AP138" s="46"/>
      <c r="AY138" s="42"/>
      <c r="BA138" s="46"/>
      <c r="BI138" s="42"/>
    </row>
    <row r="139" spans="8:61" ht="13.2" hidden="1" x14ac:dyDescent="0.25">
      <c r="H139" s="21">
        <v>66</v>
      </c>
      <c r="L139" t="s">
        <v>376</v>
      </c>
      <c r="M139" t="s">
        <v>376</v>
      </c>
      <c r="O139" t="s">
        <v>161</v>
      </c>
      <c r="P139" s="24"/>
      <c r="Q139" s="25"/>
      <c r="S139" s="46"/>
      <c r="AB139" s="42"/>
      <c r="AC139" s="41"/>
      <c r="AM139" s="42"/>
      <c r="AP139" s="46"/>
      <c r="AY139" s="42"/>
      <c r="BA139" s="46"/>
      <c r="BI139" s="42"/>
    </row>
    <row r="140" spans="8:61" ht="13.2" hidden="1" x14ac:dyDescent="0.25">
      <c r="H140" s="21">
        <v>65</v>
      </c>
      <c r="L140" t="s">
        <v>336</v>
      </c>
      <c r="M140" t="s">
        <v>336</v>
      </c>
      <c r="O140" t="s">
        <v>314</v>
      </c>
      <c r="P140" s="24"/>
      <c r="Q140" s="25"/>
      <c r="S140" s="46"/>
      <c r="AB140" s="42"/>
      <c r="AC140" s="41"/>
      <c r="AM140" s="42"/>
      <c r="AP140" s="46"/>
      <c r="AY140" s="42"/>
      <c r="BA140" s="46"/>
      <c r="BI140" s="42"/>
    </row>
    <row r="141" spans="8:61" ht="13.2" hidden="1" x14ac:dyDescent="0.25">
      <c r="H141" s="21">
        <v>64</v>
      </c>
      <c r="L141" t="s">
        <v>210</v>
      </c>
      <c r="M141" t="s">
        <v>210</v>
      </c>
      <c r="O141" t="s">
        <v>310</v>
      </c>
      <c r="P141" s="24"/>
      <c r="Q141" s="25"/>
      <c r="S141" s="46"/>
      <c r="AB141" s="42"/>
      <c r="AC141" s="41"/>
      <c r="AM141" s="42"/>
      <c r="AP141" s="46"/>
      <c r="AY141" s="42"/>
      <c r="BA141" s="46"/>
      <c r="BI141" s="42"/>
    </row>
    <row r="142" spans="8:61" ht="13.2" hidden="1" x14ac:dyDescent="0.25">
      <c r="H142" s="21">
        <v>63</v>
      </c>
      <c r="L142" t="s">
        <v>123</v>
      </c>
      <c r="M142" t="s">
        <v>123</v>
      </c>
      <c r="O142" t="s">
        <v>218</v>
      </c>
      <c r="P142" s="24"/>
      <c r="Q142" s="25"/>
      <c r="S142" s="46"/>
      <c r="AB142" s="42"/>
      <c r="AC142" s="41"/>
      <c r="AM142" s="42"/>
      <c r="AP142" s="46"/>
      <c r="AY142" s="42"/>
      <c r="BA142" s="46"/>
      <c r="BI142" s="42"/>
    </row>
    <row r="143" spans="8:61" ht="13.2" hidden="1" x14ac:dyDescent="0.25">
      <c r="H143" s="21">
        <v>62</v>
      </c>
      <c r="L143" t="s">
        <v>423</v>
      </c>
      <c r="M143" t="s">
        <v>423</v>
      </c>
      <c r="O143" t="s">
        <v>328</v>
      </c>
      <c r="P143" s="24"/>
      <c r="Q143" s="25"/>
      <c r="S143" s="46"/>
      <c r="AB143" s="42"/>
      <c r="AC143" s="41"/>
      <c r="AM143" s="42"/>
      <c r="AP143" s="46"/>
      <c r="AY143" s="42"/>
      <c r="BA143" s="46"/>
      <c r="BI143" s="42"/>
    </row>
    <row r="144" spans="8:61" ht="13.2" hidden="1" x14ac:dyDescent="0.25">
      <c r="H144" s="21">
        <v>61</v>
      </c>
      <c r="L144" t="s">
        <v>126</v>
      </c>
      <c r="M144" t="s">
        <v>126</v>
      </c>
      <c r="O144" t="s">
        <v>329</v>
      </c>
      <c r="P144" s="24"/>
      <c r="Q144" s="25"/>
      <c r="S144" s="46"/>
      <c r="AB144" s="42"/>
      <c r="AC144" s="41"/>
      <c r="AM144" s="42"/>
      <c r="AP144" s="46"/>
      <c r="AY144" s="42"/>
      <c r="BA144" s="46"/>
      <c r="BI144" s="42"/>
    </row>
    <row r="145" spans="8:61" ht="13.2" hidden="1" x14ac:dyDescent="0.25">
      <c r="H145" s="21">
        <v>60</v>
      </c>
      <c r="L145" t="s">
        <v>515</v>
      </c>
      <c r="M145" t="s">
        <v>515</v>
      </c>
      <c r="O145" t="s">
        <v>153</v>
      </c>
      <c r="P145" s="24"/>
      <c r="Q145" s="25"/>
      <c r="S145" s="46"/>
      <c r="AB145" s="42"/>
      <c r="AC145" s="41"/>
      <c r="AM145" s="42"/>
      <c r="AP145" s="46"/>
      <c r="AY145" s="42"/>
      <c r="BA145" s="46"/>
      <c r="BI145" s="42"/>
    </row>
    <row r="146" spans="8:61" ht="13.2" hidden="1" x14ac:dyDescent="0.25">
      <c r="H146" s="21">
        <v>59</v>
      </c>
      <c r="L146" t="s">
        <v>304</v>
      </c>
      <c r="M146" t="s">
        <v>304</v>
      </c>
      <c r="O146" t="s">
        <v>471</v>
      </c>
      <c r="P146" s="24"/>
      <c r="Q146" s="25"/>
      <c r="S146" s="46"/>
      <c r="AB146" s="42"/>
      <c r="AC146" s="41"/>
      <c r="AM146" s="42"/>
      <c r="AP146" s="46"/>
      <c r="AY146" s="42"/>
      <c r="BA146" s="46"/>
      <c r="BI146" s="42"/>
    </row>
    <row r="147" spans="8:61" ht="13.2" hidden="1" x14ac:dyDescent="0.25">
      <c r="H147" s="21">
        <v>58</v>
      </c>
      <c r="L147" t="s">
        <v>245</v>
      </c>
      <c r="M147" t="s">
        <v>245</v>
      </c>
      <c r="O147" t="s">
        <v>249</v>
      </c>
      <c r="P147" s="24"/>
      <c r="Q147" s="25"/>
      <c r="S147" s="46"/>
      <c r="AB147" s="42"/>
      <c r="AC147" s="41"/>
      <c r="AM147" s="42"/>
      <c r="AP147" s="46"/>
      <c r="AY147" s="42"/>
      <c r="BA147" s="46"/>
      <c r="BI147" s="42"/>
    </row>
    <row r="148" spans="8:61" ht="13.2" hidden="1" x14ac:dyDescent="0.25">
      <c r="H148" s="21">
        <v>57</v>
      </c>
      <c r="L148" t="s">
        <v>143</v>
      </c>
      <c r="M148" t="s">
        <v>143</v>
      </c>
      <c r="O148" t="s">
        <v>157</v>
      </c>
      <c r="P148" s="24"/>
      <c r="Q148" s="25"/>
      <c r="S148" s="46"/>
      <c r="AB148" s="42"/>
      <c r="AC148" s="41"/>
      <c r="AM148" s="42"/>
      <c r="AP148" s="46"/>
      <c r="AY148" s="42"/>
      <c r="BA148" s="46"/>
      <c r="BI148" s="42"/>
    </row>
    <row r="149" spans="8:61" ht="13.2" hidden="1" x14ac:dyDescent="0.25">
      <c r="H149" s="21">
        <v>56</v>
      </c>
      <c r="J149" s="29"/>
      <c r="L149" t="s">
        <v>373</v>
      </c>
      <c r="M149" t="s">
        <v>373</v>
      </c>
      <c r="O149" t="s">
        <v>136</v>
      </c>
      <c r="P149" s="24"/>
      <c r="Q149" s="25"/>
      <c r="S149" s="46"/>
      <c r="AB149" s="42"/>
      <c r="AC149" s="41"/>
      <c r="AM149" s="42"/>
      <c r="AP149" s="46"/>
      <c r="AY149" s="42"/>
      <c r="BA149" s="46"/>
      <c r="BI149" s="42"/>
    </row>
    <row r="150" spans="8:61" ht="13.2" hidden="1" x14ac:dyDescent="0.25">
      <c r="H150" s="21">
        <v>55</v>
      </c>
      <c r="L150" t="s">
        <v>517</v>
      </c>
      <c r="M150" t="s">
        <v>517</v>
      </c>
      <c r="O150" t="s">
        <v>407</v>
      </c>
      <c r="P150" s="24"/>
      <c r="Q150" s="25"/>
      <c r="S150" s="46"/>
      <c r="AB150" s="42"/>
      <c r="AC150" s="41"/>
      <c r="AM150" s="42"/>
      <c r="AP150" s="46"/>
      <c r="AY150" s="42"/>
      <c r="BA150" s="46"/>
      <c r="BI150" s="42"/>
    </row>
    <row r="151" spans="8:61" ht="13.2" hidden="1" x14ac:dyDescent="0.25">
      <c r="H151" s="21">
        <v>54</v>
      </c>
      <c r="L151" t="s">
        <v>239</v>
      </c>
      <c r="M151" t="s">
        <v>239</v>
      </c>
      <c r="O151" t="s">
        <v>330</v>
      </c>
      <c r="P151" s="24"/>
      <c r="Q151" s="25"/>
      <c r="S151" s="46"/>
      <c r="AB151" s="42"/>
      <c r="AC151" s="41"/>
      <c r="AM151" s="42"/>
      <c r="AP151" s="46"/>
      <c r="AY151" s="42"/>
      <c r="BA151" s="46"/>
      <c r="BI151" s="42"/>
    </row>
    <row r="152" spans="8:61" ht="13.2" hidden="1" x14ac:dyDescent="0.25">
      <c r="H152" s="21">
        <v>53</v>
      </c>
      <c r="L152" t="s">
        <v>518</v>
      </c>
      <c r="M152" t="s">
        <v>518</v>
      </c>
      <c r="O152" t="s">
        <v>149</v>
      </c>
      <c r="P152" s="24"/>
      <c r="Q152" s="25"/>
      <c r="S152" s="46"/>
      <c r="AB152" s="42"/>
      <c r="AC152" s="41"/>
      <c r="AM152" s="42"/>
      <c r="AP152" s="46"/>
      <c r="AY152" s="42"/>
      <c r="BA152" s="46"/>
      <c r="BI152" s="42"/>
    </row>
    <row r="153" spans="8:61" ht="13.2" hidden="1" x14ac:dyDescent="0.25">
      <c r="H153" s="21">
        <v>52</v>
      </c>
      <c r="L153" t="s">
        <v>492</v>
      </c>
      <c r="M153" t="s">
        <v>492</v>
      </c>
      <c r="O153" t="s">
        <v>422</v>
      </c>
      <c r="P153" s="24"/>
      <c r="Q153" s="25"/>
      <c r="S153" s="46"/>
      <c r="AB153" s="42"/>
      <c r="AC153" s="41"/>
      <c r="AM153" s="42"/>
      <c r="AP153" s="46"/>
      <c r="AY153" s="42"/>
      <c r="BA153" s="46"/>
      <c r="BI153" s="42"/>
    </row>
    <row r="154" spans="8:61" ht="13.2" hidden="1" x14ac:dyDescent="0.25">
      <c r="H154" s="21">
        <v>51</v>
      </c>
      <c r="L154" t="s">
        <v>128</v>
      </c>
      <c r="M154" t="s">
        <v>128</v>
      </c>
      <c r="O154" t="s">
        <v>223</v>
      </c>
      <c r="P154" s="24"/>
      <c r="Q154" s="25"/>
      <c r="S154" s="46"/>
      <c r="AB154" s="42"/>
      <c r="AC154" s="41"/>
      <c r="AM154" s="42"/>
      <c r="AP154" s="46"/>
      <c r="AY154" s="42"/>
      <c r="BA154" s="46"/>
      <c r="BI154" s="42"/>
    </row>
    <row r="155" spans="8:61" ht="13.2" hidden="1" x14ac:dyDescent="0.25">
      <c r="H155" s="21">
        <v>50</v>
      </c>
      <c r="L155" t="s">
        <v>318</v>
      </c>
      <c r="M155" t="s">
        <v>318</v>
      </c>
      <c r="O155" t="s">
        <v>242</v>
      </c>
      <c r="P155" s="24"/>
      <c r="Q155" s="25"/>
      <c r="S155" s="46"/>
      <c r="AB155" s="42"/>
      <c r="AC155" s="41"/>
      <c r="AM155" s="42"/>
      <c r="AP155" s="46"/>
      <c r="AY155" s="42"/>
      <c r="BA155" s="46"/>
      <c r="BI155" s="42"/>
    </row>
    <row r="156" spans="8:61" ht="13.2" hidden="1" x14ac:dyDescent="0.25">
      <c r="H156" s="21">
        <v>49</v>
      </c>
      <c r="L156" t="s">
        <v>463</v>
      </c>
      <c r="M156" t="s">
        <v>463</v>
      </c>
      <c r="O156" t="s">
        <v>237</v>
      </c>
      <c r="P156" s="24"/>
      <c r="Q156" s="25"/>
      <c r="S156" s="46"/>
      <c r="AB156" s="42"/>
      <c r="AC156" s="41"/>
      <c r="AM156" s="42"/>
      <c r="AP156" s="46"/>
      <c r="AY156" s="42"/>
      <c r="BA156" s="46"/>
      <c r="BI156" s="42"/>
    </row>
    <row r="157" spans="8:61" ht="13.2" hidden="1" x14ac:dyDescent="0.25">
      <c r="H157" s="21">
        <v>48</v>
      </c>
      <c r="L157" t="s">
        <v>240</v>
      </c>
      <c r="M157" t="s">
        <v>240</v>
      </c>
      <c r="O157" t="s">
        <v>484</v>
      </c>
      <c r="P157" s="24"/>
      <c r="Q157" s="25"/>
      <c r="S157" s="46"/>
      <c r="AB157" s="42"/>
      <c r="AC157" s="41"/>
      <c r="AM157" s="42"/>
      <c r="AP157" s="46"/>
      <c r="AY157" s="42"/>
      <c r="BA157" s="46"/>
      <c r="BI157" s="42"/>
    </row>
    <row r="158" spans="8:61" ht="13.2" hidden="1" x14ac:dyDescent="0.25">
      <c r="H158" s="21">
        <v>47</v>
      </c>
      <c r="L158" t="s">
        <v>151</v>
      </c>
      <c r="M158" t="s">
        <v>151</v>
      </c>
      <c r="O158" t="s">
        <v>522</v>
      </c>
      <c r="P158" s="24"/>
      <c r="Q158" s="25"/>
      <c r="S158" s="46"/>
      <c r="AB158" s="42"/>
      <c r="AC158" s="41"/>
      <c r="AM158" s="42"/>
      <c r="AP158" s="46"/>
      <c r="AY158" s="42"/>
      <c r="BA158" s="46"/>
      <c r="BI158" s="42"/>
    </row>
    <row r="159" spans="8:61" ht="13.2" hidden="1" x14ac:dyDescent="0.25">
      <c r="H159" s="21">
        <v>46</v>
      </c>
      <c r="L159" t="s">
        <v>509</v>
      </c>
      <c r="M159" t="s">
        <v>509</v>
      </c>
      <c r="O159" t="s">
        <v>523</v>
      </c>
      <c r="P159" s="24"/>
      <c r="Q159" s="25"/>
      <c r="S159" s="46"/>
      <c r="AB159" s="42"/>
      <c r="AC159" s="41"/>
      <c r="AM159" s="42"/>
      <c r="AP159" s="46"/>
      <c r="AY159" s="42"/>
      <c r="BA159" s="46"/>
      <c r="BI159" s="42"/>
    </row>
    <row r="160" spans="8:61" ht="13.2" hidden="1" x14ac:dyDescent="0.25">
      <c r="H160" s="21">
        <v>45</v>
      </c>
      <c r="J160" t="s">
        <v>224</v>
      </c>
      <c r="K160" t="s">
        <v>224</v>
      </c>
      <c r="L160" t="s">
        <v>214</v>
      </c>
      <c r="M160" t="s">
        <v>214</v>
      </c>
      <c r="O160" t="s">
        <v>524</v>
      </c>
      <c r="P160" s="24"/>
      <c r="Q160" s="25"/>
      <c r="S160" s="46"/>
      <c r="AB160" s="42"/>
      <c r="AC160" s="41"/>
      <c r="AM160" s="42"/>
      <c r="AP160" s="46"/>
      <c r="AY160" s="42"/>
      <c r="BA160" s="46"/>
      <c r="BI160" s="42"/>
    </row>
    <row r="161" spans="5:61" ht="13.2" hidden="1" x14ac:dyDescent="0.25">
      <c r="H161" s="21">
        <v>44</v>
      </c>
      <c r="J161" t="s">
        <v>511</v>
      </c>
      <c r="K161" t="s">
        <v>511</v>
      </c>
      <c r="L161" t="s">
        <v>520</v>
      </c>
      <c r="M161" t="s">
        <v>520</v>
      </c>
      <c r="O161" t="s">
        <v>142</v>
      </c>
      <c r="P161" s="24"/>
      <c r="Q161" s="25"/>
      <c r="S161" s="46"/>
      <c r="AB161" s="42"/>
      <c r="AC161" s="41"/>
      <c r="AM161" s="42"/>
      <c r="AP161" s="46"/>
      <c r="AY161" s="42"/>
      <c r="BA161" s="46"/>
      <c r="BI161" s="42"/>
    </row>
    <row r="162" spans="5:61" ht="13.2" hidden="1" x14ac:dyDescent="0.25">
      <c r="H162" s="21">
        <v>43</v>
      </c>
      <c r="J162" t="s">
        <v>238</v>
      </c>
      <c r="K162" s="29" t="s">
        <v>238</v>
      </c>
      <c r="L162" t="s">
        <v>409</v>
      </c>
      <c r="M162" t="s">
        <v>409</v>
      </c>
      <c r="O162" t="s">
        <v>461</v>
      </c>
      <c r="P162" s="24"/>
      <c r="Q162" s="25"/>
      <c r="S162" s="46"/>
      <c r="AB162" s="42"/>
      <c r="AC162" s="41"/>
      <c r="AM162" s="42"/>
      <c r="AP162" s="46"/>
      <c r="AY162" s="42"/>
      <c r="BA162" s="46"/>
      <c r="BI162" s="42"/>
    </row>
    <row r="163" spans="5:61" ht="13.2" hidden="1" x14ac:dyDescent="0.25">
      <c r="H163" s="21">
        <v>42</v>
      </c>
      <c r="J163" t="s">
        <v>220</v>
      </c>
      <c r="K163" t="s">
        <v>220</v>
      </c>
      <c r="L163" t="s">
        <v>137</v>
      </c>
      <c r="M163" t="s">
        <v>137</v>
      </c>
      <c r="N163" s="29"/>
      <c r="O163" t="s">
        <v>246</v>
      </c>
      <c r="P163" s="24"/>
      <c r="Q163" s="25"/>
      <c r="S163" s="46"/>
      <c r="AB163" s="42"/>
      <c r="AC163" s="41"/>
      <c r="AM163" s="42"/>
      <c r="AP163" s="46"/>
      <c r="AY163" s="42"/>
      <c r="BA163" s="46"/>
      <c r="BI163" s="42"/>
    </row>
    <row r="164" spans="5:61" ht="13.2" hidden="1" x14ac:dyDescent="0.25">
      <c r="H164" s="21">
        <v>41</v>
      </c>
      <c r="J164" t="s">
        <v>332</v>
      </c>
      <c r="K164" t="s">
        <v>332</v>
      </c>
      <c r="L164" t="s">
        <v>417</v>
      </c>
      <c r="M164" t="s">
        <v>417</v>
      </c>
      <c r="O164" t="s">
        <v>225</v>
      </c>
      <c r="P164" s="24"/>
      <c r="Q164" s="25"/>
      <c r="S164" s="46"/>
      <c r="AB164" s="42"/>
      <c r="AC164" s="41"/>
      <c r="AM164" s="42"/>
      <c r="AP164" s="46"/>
      <c r="AY164" s="42"/>
      <c r="BA164" s="46"/>
      <c r="BI164" s="42"/>
    </row>
    <row r="165" spans="5:61" ht="13.2" hidden="1" x14ac:dyDescent="0.25">
      <c r="H165" s="21">
        <v>40</v>
      </c>
      <c r="J165" t="s">
        <v>512</v>
      </c>
      <c r="K165" t="s">
        <v>512</v>
      </c>
      <c r="L165" t="s">
        <v>459</v>
      </c>
      <c r="M165" t="s">
        <v>459</v>
      </c>
      <c r="O165" t="s">
        <v>525</v>
      </c>
      <c r="P165" s="24"/>
      <c r="Q165" s="25"/>
      <c r="S165" s="46"/>
      <c r="AB165" s="42"/>
      <c r="AC165" s="41"/>
      <c r="AM165" s="42"/>
      <c r="AP165" s="46"/>
      <c r="AY165" s="42"/>
      <c r="BA165" s="46"/>
      <c r="BI165" s="42"/>
    </row>
    <row r="166" spans="5:61" ht="13.2" hidden="1" x14ac:dyDescent="0.25">
      <c r="E166" s="26"/>
      <c r="F166" s="26"/>
      <c r="G166" s="26"/>
      <c r="H166" s="21">
        <v>39</v>
      </c>
      <c r="J166" t="s">
        <v>513</v>
      </c>
      <c r="K166" t="s">
        <v>513</v>
      </c>
      <c r="L166" t="s">
        <v>213</v>
      </c>
      <c r="M166" t="s">
        <v>213</v>
      </c>
      <c r="O166" t="s">
        <v>92</v>
      </c>
      <c r="P166" s="24"/>
      <c r="Q166" s="25"/>
      <c r="R166" s="2"/>
      <c r="S166" s="46"/>
      <c r="AB166" s="42"/>
      <c r="AC166" s="41"/>
      <c r="AM166" s="42"/>
      <c r="AP166" s="46"/>
      <c r="AY166" s="42"/>
      <c r="BA166" s="46"/>
      <c r="BI166" s="42"/>
    </row>
    <row r="167" spans="5:61" ht="13.2" hidden="1" x14ac:dyDescent="0.25">
      <c r="E167" s="26"/>
      <c r="F167" s="26"/>
      <c r="G167" s="26"/>
      <c r="H167" s="21">
        <v>38</v>
      </c>
      <c r="J167" t="s">
        <v>321</v>
      </c>
      <c r="K167" t="s">
        <v>321</v>
      </c>
      <c r="L167" t="s">
        <v>221</v>
      </c>
      <c r="M167" t="s">
        <v>221</v>
      </c>
      <c r="O167" t="s">
        <v>526</v>
      </c>
      <c r="P167" s="24"/>
      <c r="Q167" s="25"/>
      <c r="R167" s="2"/>
      <c r="S167" s="46"/>
      <c r="AB167" s="42"/>
      <c r="AC167" s="41"/>
      <c r="AM167" s="42"/>
      <c r="AP167" s="46"/>
      <c r="AY167" s="42"/>
      <c r="BA167" s="46"/>
      <c r="BI167" s="42"/>
    </row>
    <row r="168" spans="5:61" ht="13.2" hidden="1" x14ac:dyDescent="0.25">
      <c r="H168" s="21">
        <v>37</v>
      </c>
      <c r="J168" t="s">
        <v>317</v>
      </c>
      <c r="K168" t="s">
        <v>317</v>
      </c>
      <c r="L168" t="s">
        <v>161</v>
      </c>
      <c r="M168" t="s">
        <v>161</v>
      </c>
      <c r="N168" t="s">
        <v>219</v>
      </c>
      <c r="O168" t="s">
        <v>107</v>
      </c>
      <c r="P168" s="24"/>
      <c r="Q168" s="25"/>
      <c r="S168" s="46"/>
      <c r="AB168" s="42"/>
      <c r="AC168" s="41"/>
      <c r="AM168" s="42"/>
      <c r="AP168" s="46"/>
      <c r="AY168" s="42"/>
      <c r="BA168" s="46"/>
      <c r="BI168" s="42"/>
    </row>
    <row r="169" spans="5:61" ht="13.2" hidden="1" x14ac:dyDescent="0.25">
      <c r="H169" s="21">
        <v>36</v>
      </c>
      <c r="J169" t="s">
        <v>208</v>
      </c>
      <c r="K169" t="s">
        <v>208</v>
      </c>
      <c r="L169" t="s">
        <v>314</v>
      </c>
      <c r="M169" t="s">
        <v>314</v>
      </c>
      <c r="N169" t="s">
        <v>325</v>
      </c>
      <c r="O169" t="s">
        <v>324</v>
      </c>
      <c r="P169" s="24"/>
      <c r="Q169" s="25"/>
      <c r="S169" s="46"/>
      <c r="AB169" s="42"/>
      <c r="AC169" s="41"/>
      <c r="AM169" s="42"/>
      <c r="AP169" s="46"/>
      <c r="AY169" s="42"/>
      <c r="BA169" s="46"/>
      <c r="BI169" s="42"/>
    </row>
    <row r="170" spans="5:61" ht="13.2" hidden="1" x14ac:dyDescent="0.25">
      <c r="H170" s="21">
        <v>35</v>
      </c>
      <c r="J170" t="s">
        <v>222</v>
      </c>
      <c r="K170" t="s">
        <v>222</v>
      </c>
      <c r="L170" t="s">
        <v>310</v>
      </c>
      <c r="M170" t="s">
        <v>310</v>
      </c>
      <c r="N170" t="s">
        <v>156</v>
      </c>
      <c r="O170" t="s">
        <v>114</v>
      </c>
      <c r="P170" s="24"/>
      <c r="Q170" s="25"/>
      <c r="S170" s="46"/>
      <c r="AB170" s="42"/>
      <c r="AC170" s="41"/>
      <c r="AM170" s="42"/>
      <c r="AP170" s="46"/>
      <c r="AY170" s="42"/>
      <c r="BA170" s="46"/>
      <c r="BI170" s="42"/>
    </row>
    <row r="171" spans="5:61" ht="13.2" hidden="1" x14ac:dyDescent="0.25">
      <c r="H171" s="21">
        <v>34</v>
      </c>
      <c r="J171" t="s">
        <v>516</v>
      </c>
      <c r="K171" t="s">
        <v>516</v>
      </c>
      <c r="L171" t="s">
        <v>218</v>
      </c>
      <c r="M171" t="s">
        <v>218</v>
      </c>
      <c r="N171" t="s">
        <v>420</v>
      </c>
      <c r="O171" t="s">
        <v>233</v>
      </c>
      <c r="P171" s="24"/>
      <c r="Q171" s="25"/>
      <c r="S171" s="46"/>
      <c r="AB171" s="42"/>
      <c r="AC171" s="41"/>
      <c r="AM171" s="42"/>
      <c r="AP171" s="46"/>
      <c r="AY171" s="42"/>
      <c r="BA171" s="46"/>
      <c r="BI171" s="42"/>
    </row>
    <row r="172" spans="5:61" ht="13.2" hidden="1" x14ac:dyDescent="0.25">
      <c r="H172" s="21">
        <v>33</v>
      </c>
      <c r="J172" t="s">
        <v>334</v>
      </c>
      <c r="K172" t="s">
        <v>334</v>
      </c>
      <c r="L172" t="s">
        <v>329</v>
      </c>
      <c r="M172" t="s">
        <v>329</v>
      </c>
      <c r="N172" t="s">
        <v>514</v>
      </c>
      <c r="O172" t="s">
        <v>244</v>
      </c>
      <c r="P172" s="24"/>
      <c r="Q172" s="25"/>
      <c r="S172" s="46"/>
      <c r="AB172" s="42"/>
      <c r="AC172" s="41"/>
      <c r="AM172" s="42"/>
      <c r="AP172" s="46"/>
      <c r="AY172" s="42"/>
      <c r="BA172" s="46"/>
      <c r="BI172" s="42"/>
    </row>
    <row r="173" spans="5:61" ht="13.2" hidden="1" x14ac:dyDescent="0.25">
      <c r="H173" s="21">
        <v>32</v>
      </c>
      <c r="J173" t="s">
        <v>504</v>
      </c>
      <c r="K173" t="s">
        <v>504</v>
      </c>
      <c r="L173" t="s">
        <v>471</v>
      </c>
      <c r="M173" t="s">
        <v>471</v>
      </c>
      <c r="N173" t="s">
        <v>215</v>
      </c>
      <c r="O173" t="s">
        <v>159</v>
      </c>
      <c r="P173" s="24"/>
      <c r="Q173" s="25"/>
      <c r="S173" s="46"/>
      <c r="AB173" s="42"/>
      <c r="AC173" s="41"/>
      <c r="AM173" s="42"/>
      <c r="AP173" s="46"/>
      <c r="AY173" s="42"/>
      <c r="BA173" s="46"/>
      <c r="BI173" s="42"/>
    </row>
    <row r="174" spans="5:61" ht="13.2" hidden="1" x14ac:dyDescent="0.25">
      <c r="H174" s="21">
        <v>31</v>
      </c>
      <c r="J174" t="s">
        <v>111</v>
      </c>
      <c r="K174" t="s">
        <v>111</v>
      </c>
      <c r="L174" t="s">
        <v>136</v>
      </c>
      <c r="M174" t="s">
        <v>136</v>
      </c>
      <c r="N174" t="s">
        <v>299</v>
      </c>
      <c r="O174" t="s">
        <v>507</v>
      </c>
      <c r="P174" s="24"/>
      <c r="Q174" s="25"/>
      <c r="S174" s="46"/>
      <c r="AB174" s="42"/>
      <c r="AC174" s="41"/>
      <c r="AM174" s="42"/>
      <c r="AP174" s="46"/>
      <c r="AY174" s="42"/>
      <c r="BA174" s="46"/>
      <c r="BI174" s="42"/>
    </row>
    <row r="175" spans="5:61" ht="13.2" hidden="1" x14ac:dyDescent="0.25">
      <c r="H175" s="21">
        <v>30</v>
      </c>
      <c r="J175" t="s">
        <v>319</v>
      </c>
      <c r="K175" t="s">
        <v>319</v>
      </c>
      <c r="L175" t="s">
        <v>407</v>
      </c>
      <c r="M175" t="s">
        <v>407</v>
      </c>
      <c r="N175" t="s">
        <v>116</v>
      </c>
      <c r="O175" t="s">
        <v>527</v>
      </c>
      <c r="P175" s="24"/>
      <c r="Q175" s="25"/>
      <c r="S175" s="46"/>
      <c r="AB175" s="42"/>
      <c r="AC175" s="41"/>
      <c r="AM175" s="42"/>
      <c r="AP175" s="46"/>
      <c r="AY175" s="42"/>
      <c r="BA175" s="46"/>
      <c r="BI175" s="42"/>
    </row>
    <row r="176" spans="5:61" ht="13.2" hidden="1" x14ac:dyDescent="0.25">
      <c r="H176" s="21">
        <v>29</v>
      </c>
      <c r="J176" t="s">
        <v>298</v>
      </c>
      <c r="K176" t="s">
        <v>298</v>
      </c>
      <c r="L176" t="s">
        <v>330</v>
      </c>
      <c r="M176" t="s">
        <v>330</v>
      </c>
      <c r="N176" t="s">
        <v>489</v>
      </c>
      <c r="O176" t="s">
        <v>323</v>
      </c>
      <c r="P176" s="24"/>
      <c r="Q176" s="25"/>
      <c r="S176" s="46"/>
      <c r="AB176" s="42"/>
      <c r="AC176" s="41"/>
      <c r="AM176" s="42"/>
      <c r="AP176" s="46"/>
      <c r="AY176" s="42"/>
      <c r="BA176" s="46"/>
      <c r="BI176" s="42"/>
    </row>
    <row r="177" spans="5:61" ht="13.2" hidden="1" x14ac:dyDescent="0.25">
      <c r="H177" s="21">
        <v>28</v>
      </c>
      <c r="J177" t="s">
        <v>302</v>
      </c>
      <c r="K177" t="s">
        <v>302</v>
      </c>
      <c r="L177" t="s">
        <v>422</v>
      </c>
      <c r="M177" t="s">
        <v>422</v>
      </c>
      <c r="N177" t="s">
        <v>473</v>
      </c>
      <c r="O177" t="s">
        <v>303</v>
      </c>
      <c r="P177" s="24"/>
      <c r="Q177" s="25"/>
      <c r="S177" s="46"/>
      <c r="AB177" s="42"/>
      <c r="AC177" s="41"/>
      <c r="AM177" s="42"/>
      <c r="AP177" s="46"/>
      <c r="AY177" s="42"/>
      <c r="BA177" s="46"/>
      <c r="BI177" s="42"/>
    </row>
    <row r="178" spans="5:61" ht="13.2" hidden="1" x14ac:dyDescent="0.25">
      <c r="H178" s="21">
        <v>27</v>
      </c>
      <c r="J178" t="s">
        <v>335</v>
      </c>
      <c r="K178" t="s">
        <v>335</v>
      </c>
      <c r="L178" t="s">
        <v>242</v>
      </c>
      <c r="M178" t="s">
        <v>242</v>
      </c>
      <c r="N178" t="s">
        <v>130</v>
      </c>
      <c r="O178" t="s">
        <v>234</v>
      </c>
      <c r="P178" s="24"/>
      <c r="Q178" s="25"/>
      <c r="S178" s="46"/>
      <c r="AB178" s="42"/>
      <c r="AC178" s="41"/>
      <c r="AM178" s="42"/>
      <c r="AP178" s="46"/>
      <c r="AY178" s="42"/>
      <c r="BA178" s="46"/>
      <c r="BI178" s="42"/>
    </row>
    <row r="179" spans="5:61" ht="13.2" hidden="1" x14ac:dyDescent="0.25">
      <c r="H179" s="21">
        <v>26</v>
      </c>
      <c r="J179" t="s">
        <v>226</v>
      </c>
      <c r="K179" t="s">
        <v>226</v>
      </c>
      <c r="L179" t="s">
        <v>484</v>
      </c>
      <c r="M179" t="s">
        <v>484</v>
      </c>
      <c r="N179" t="s">
        <v>320</v>
      </c>
      <c r="O179" t="s">
        <v>311</v>
      </c>
      <c r="P179" s="24"/>
      <c r="Q179" s="25"/>
      <c r="S179" s="46"/>
      <c r="AB179" s="42"/>
      <c r="AC179" s="41"/>
      <c r="AM179" s="42"/>
      <c r="AP179" s="46"/>
      <c r="AY179" s="42"/>
      <c r="BA179" s="46"/>
      <c r="BI179" s="42"/>
    </row>
    <row r="180" spans="5:61" ht="13.2" hidden="1" x14ac:dyDescent="0.25">
      <c r="E180" s="26"/>
      <c r="F180" s="26"/>
      <c r="G180" s="26"/>
      <c r="H180" s="21">
        <v>25</v>
      </c>
      <c r="J180" t="s">
        <v>170</v>
      </c>
      <c r="K180" t="s">
        <v>170</v>
      </c>
      <c r="L180" t="s">
        <v>524</v>
      </c>
      <c r="M180" t="s">
        <v>524</v>
      </c>
      <c r="N180" t="s">
        <v>90</v>
      </c>
      <c r="O180" t="s">
        <v>217</v>
      </c>
      <c r="P180" s="24"/>
      <c r="Q180" s="25"/>
      <c r="R180" s="2"/>
      <c r="S180" s="46"/>
      <c r="AB180" s="42"/>
      <c r="AC180" s="41"/>
      <c r="AM180" s="42"/>
      <c r="AP180" s="46"/>
      <c r="AY180" s="42"/>
      <c r="BA180" s="46"/>
      <c r="BI180" s="42"/>
    </row>
    <row r="181" spans="5:61" ht="13.2" hidden="1" x14ac:dyDescent="0.25">
      <c r="E181" s="26"/>
      <c r="F181" s="26"/>
      <c r="G181" s="26"/>
      <c r="H181" s="21">
        <v>24</v>
      </c>
      <c r="J181" t="s">
        <v>404</v>
      </c>
      <c r="K181" t="s">
        <v>404</v>
      </c>
      <c r="L181" t="s">
        <v>142</v>
      </c>
      <c r="M181" t="s">
        <v>142</v>
      </c>
      <c r="N181" t="s">
        <v>426</v>
      </c>
      <c r="O181" t="s">
        <v>327</v>
      </c>
      <c r="P181" s="24"/>
      <c r="Q181" s="25"/>
      <c r="R181" s="2"/>
      <c r="S181" s="46"/>
      <c r="AB181" s="42"/>
      <c r="AC181" s="41"/>
      <c r="AM181" s="42"/>
      <c r="AP181" s="46"/>
      <c r="AY181" s="42"/>
      <c r="BA181" s="46"/>
      <c r="BI181" s="42"/>
    </row>
    <row r="182" spans="5:61" ht="13.2" hidden="1" x14ac:dyDescent="0.25">
      <c r="H182" s="21">
        <v>23</v>
      </c>
      <c r="J182" t="s">
        <v>481</v>
      </c>
      <c r="K182" t="s">
        <v>481</v>
      </c>
      <c r="L182" t="s">
        <v>461</v>
      </c>
      <c r="M182" t="s">
        <v>461</v>
      </c>
      <c r="N182" t="s">
        <v>211</v>
      </c>
      <c r="O182" t="s">
        <v>528</v>
      </c>
      <c r="P182" s="24"/>
      <c r="Q182" s="25"/>
      <c r="S182" s="46"/>
      <c r="AB182" s="42"/>
      <c r="AC182" s="41"/>
      <c r="AM182" s="42"/>
      <c r="AP182" s="46"/>
      <c r="AY182" s="42"/>
      <c r="BA182" s="46"/>
      <c r="BI182" s="42"/>
    </row>
    <row r="183" spans="5:61" ht="13.2" hidden="1" x14ac:dyDescent="0.25">
      <c r="H183" s="21">
        <v>22</v>
      </c>
      <c r="I183" t="s">
        <v>505</v>
      </c>
      <c r="J183" t="s">
        <v>519</v>
      </c>
      <c r="K183" t="s">
        <v>519</v>
      </c>
      <c r="L183" t="s">
        <v>246</v>
      </c>
      <c r="M183" t="s">
        <v>246</v>
      </c>
      <c r="N183" t="s">
        <v>152</v>
      </c>
      <c r="O183" t="s">
        <v>399</v>
      </c>
      <c r="P183" s="24"/>
      <c r="Q183" s="25"/>
      <c r="S183" s="46"/>
      <c r="AB183" s="42"/>
      <c r="AC183" s="41"/>
      <c r="AM183" s="42"/>
      <c r="AP183" s="46"/>
      <c r="AY183" s="42"/>
      <c r="BA183" s="46"/>
      <c r="BI183" s="42"/>
    </row>
    <row r="184" spans="5:61" ht="13.2" hidden="1" x14ac:dyDescent="0.25">
      <c r="H184" s="21">
        <v>21</v>
      </c>
      <c r="I184" t="s">
        <v>451</v>
      </c>
      <c r="J184" t="s">
        <v>521</v>
      </c>
      <c r="K184" t="s">
        <v>521</v>
      </c>
      <c r="L184" t="s">
        <v>525</v>
      </c>
      <c r="M184" t="s">
        <v>525</v>
      </c>
      <c r="N184" t="s">
        <v>138</v>
      </c>
      <c r="O184" t="s">
        <v>388</v>
      </c>
      <c r="P184" s="24"/>
      <c r="Q184" s="25"/>
      <c r="S184" s="46"/>
      <c r="AB184" s="42"/>
      <c r="AC184" s="41"/>
      <c r="AM184" s="42"/>
      <c r="AP184" s="46"/>
      <c r="AY184" s="42"/>
      <c r="BA184" s="46"/>
      <c r="BI184" s="42"/>
    </row>
    <row r="185" spans="5:61" ht="13.2" hidden="1" x14ac:dyDescent="0.25">
      <c r="H185" s="21">
        <v>20</v>
      </c>
      <c r="I185" t="s">
        <v>145</v>
      </c>
      <c r="J185" t="s">
        <v>316</v>
      </c>
      <c r="K185" t="s">
        <v>316</v>
      </c>
      <c r="L185" t="s">
        <v>92</v>
      </c>
      <c r="M185" t="s">
        <v>92</v>
      </c>
      <c r="N185" t="s">
        <v>379</v>
      </c>
      <c r="O185" t="s">
        <v>487</v>
      </c>
      <c r="P185" s="24"/>
      <c r="Q185" s="25"/>
      <c r="S185" s="46"/>
      <c r="AB185" s="42"/>
      <c r="AC185" s="41"/>
      <c r="AM185" s="42"/>
      <c r="AP185" s="46"/>
      <c r="AY185" s="42"/>
      <c r="BA185" s="46"/>
      <c r="BI185" s="42"/>
    </row>
    <row r="186" spans="5:61" ht="13.2" hidden="1" x14ac:dyDescent="0.25">
      <c r="H186" s="21">
        <v>19</v>
      </c>
      <c r="I186" t="s">
        <v>212</v>
      </c>
      <c r="J186" t="s">
        <v>115</v>
      </c>
      <c r="K186" t="s">
        <v>115</v>
      </c>
      <c r="L186" t="s">
        <v>324</v>
      </c>
      <c r="M186" t="s">
        <v>324</v>
      </c>
      <c r="N186" t="s">
        <v>127</v>
      </c>
      <c r="O186" t="s">
        <v>241</v>
      </c>
      <c r="P186" s="24"/>
      <c r="Q186" s="25"/>
      <c r="S186" s="46"/>
      <c r="AB186" s="42"/>
      <c r="AC186" s="41"/>
      <c r="AM186" s="42"/>
      <c r="AP186" s="46"/>
      <c r="AY186" s="42"/>
      <c r="BA186" s="46"/>
      <c r="BI186" s="42"/>
    </row>
    <row r="187" spans="5:61" ht="13.2" hidden="1" x14ac:dyDescent="0.25">
      <c r="H187" s="21">
        <v>18</v>
      </c>
      <c r="I187" t="s">
        <v>109</v>
      </c>
      <c r="J187" t="s">
        <v>133</v>
      </c>
      <c r="K187" t="s">
        <v>133</v>
      </c>
      <c r="L187" t="s">
        <v>114</v>
      </c>
      <c r="M187" t="s">
        <v>114</v>
      </c>
      <c r="N187" t="s">
        <v>342</v>
      </c>
      <c r="O187" t="s">
        <v>465</v>
      </c>
      <c r="P187" s="24"/>
      <c r="Q187" s="25"/>
      <c r="S187" s="46"/>
      <c r="AB187" s="42"/>
      <c r="AC187" s="41"/>
      <c r="AM187" s="42"/>
      <c r="AP187" s="46"/>
      <c r="AY187" s="42"/>
      <c r="BA187" s="46"/>
      <c r="BI187" s="42"/>
    </row>
    <row r="188" spans="5:61" ht="13.2" hidden="1" x14ac:dyDescent="0.25">
      <c r="H188" s="21">
        <v>17</v>
      </c>
      <c r="I188" t="s">
        <v>141</v>
      </c>
      <c r="J188" t="s">
        <v>328</v>
      </c>
      <c r="K188" t="s">
        <v>328</v>
      </c>
      <c r="L188" t="s">
        <v>233</v>
      </c>
      <c r="M188" t="s">
        <v>233</v>
      </c>
      <c r="N188" t="s">
        <v>445</v>
      </c>
      <c r="O188" t="s">
        <v>337</v>
      </c>
      <c r="P188" s="24"/>
      <c r="Q188" s="25"/>
      <c r="S188" s="46"/>
      <c r="AB188" s="42"/>
      <c r="AC188" s="41"/>
      <c r="AM188" s="42"/>
      <c r="AP188" s="46"/>
      <c r="AY188" s="42"/>
      <c r="BA188" s="46"/>
      <c r="BI188" s="42"/>
    </row>
    <row r="189" spans="5:61" ht="13.2" hidden="1" x14ac:dyDescent="0.25">
      <c r="H189" s="21">
        <v>16</v>
      </c>
      <c r="I189" t="s">
        <v>411</v>
      </c>
      <c r="J189" t="s">
        <v>149</v>
      </c>
      <c r="K189" t="s">
        <v>149</v>
      </c>
      <c r="L189" t="s">
        <v>159</v>
      </c>
      <c r="M189" t="s">
        <v>159</v>
      </c>
      <c r="N189" t="s">
        <v>93</v>
      </c>
      <c r="O189" t="s">
        <v>455</v>
      </c>
      <c r="P189" s="24"/>
      <c r="Q189" s="25"/>
      <c r="S189" s="46"/>
      <c r="AB189" s="42"/>
      <c r="AC189" s="41"/>
      <c r="AM189" s="42"/>
      <c r="AP189" s="46"/>
      <c r="AY189" s="42"/>
      <c r="BA189" s="46"/>
      <c r="BI189" s="42"/>
    </row>
    <row r="190" spans="5:61" ht="13.2" hidden="1" x14ac:dyDescent="0.25">
      <c r="H190" s="21">
        <v>15</v>
      </c>
      <c r="I190" t="s">
        <v>307</v>
      </c>
      <c r="J190" t="s">
        <v>237</v>
      </c>
      <c r="K190" t="s">
        <v>237</v>
      </c>
      <c r="L190" t="s">
        <v>507</v>
      </c>
      <c r="M190" t="s">
        <v>507</v>
      </c>
      <c r="N190" t="s">
        <v>248</v>
      </c>
      <c r="O190" t="s">
        <v>309</v>
      </c>
      <c r="P190" s="24"/>
      <c r="Q190" s="25"/>
      <c r="S190" s="46"/>
      <c r="AB190" s="42"/>
      <c r="AC190" s="41"/>
      <c r="AM190" s="42"/>
      <c r="AP190" s="46"/>
      <c r="AY190" s="42"/>
      <c r="BA190" s="46"/>
      <c r="BI190" s="42"/>
    </row>
    <row r="191" spans="5:61" ht="13.2" hidden="1" x14ac:dyDescent="0.25">
      <c r="H191" s="21">
        <v>14</v>
      </c>
      <c r="I191" t="s">
        <v>140</v>
      </c>
      <c r="J191" t="s">
        <v>522</v>
      </c>
      <c r="K191" t="s">
        <v>522</v>
      </c>
      <c r="L191" t="s">
        <v>323</v>
      </c>
      <c r="M191" t="s">
        <v>323</v>
      </c>
      <c r="N191" t="s">
        <v>331</v>
      </c>
      <c r="O191" t="s">
        <v>397</v>
      </c>
      <c r="P191" s="24" t="s">
        <v>344</v>
      </c>
      <c r="Q191" s="25" t="s">
        <v>357</v>
      </c>
      <c r="S191" s="46"/>
      <c r="AB191" s="42"/>
      <c r="AC191" s="41"/>
      <c r="AM191" s="42"/>
      <c r="AP191" s="46"/>
      <c r="AY191" s="42"/>
      <c r="BA191" s="46"/>
      <c r="BI191" s="42"/>
    </row>
    <row r="192" spans="5:61" ht="13.2" hidden="1" x14ac:dyDescent="0.25">
      <c r="H192" s="21">
        <v>13</v>
      </c>
      <c r="I192" t="s">
        <v>301</v>
      </c>
      <c r="J192" t="s">
        <v>523</v>
      </c>
      <c r="K192" t="s">
        <v>523</v>
      </c>
      <c r="L192" t="s">
        <v>217</v>
      </c>
      <c r="M192" t="s">
        <v>217</v>
      </c>
      <c r="N192" t="s">
        <v>153</v>
      </c>
      <c r="O192" t="s">
        <v>235</v>
      </c>
      <c r="P192" t="s">
        <v>131</v>
      </c>
      <c r="Q192" s="25" t="s">
        <v>352</v>
      </c>
      <c r="S192" s="46"/>
      <c r="AB192" s="42"/>
      <c r="AC192" s="41"/>
      <c r="AM192" s="42"/>
      <c r="AP192" s="46"/>
      <c r="AY192" s="42"/>
      <c r="BA192" s="46"/>
      <c r="BI192" s="42"/>
    </row>
    <row r="193" spans="5:61" ht="13.2" hidden="1" x14ac:dyDescent="0.25">
      <c r="H193" s="21">
        <v>12</v>
      </c>
      <c r="I193" t="s">
        <v>243</v>
      </c>
      <c r="J193" t="s">
        <v>225</v>
      </c>
      <c r="K193" t="s">
        <v>225</v>
      </c>
      <c r="L193" t="s">
        <v>399</v>
      </c>
      <c r="M193" t="s">
        <v>399</v>
      </c>
      <c r="N193" t="s">
        <v>249</v>
      </c>
      <c r="O193" t="s">
        <v>148</v>
      </c>
      <c r="P193" t="s">
        <v>228</v>
      </c>
      <c r="Q193" t="s">
        <v>94</v>
      </c>
      <c r="S193" s="46"/>
      <c r="AB193" s="42"/>
      <c r="AC193" s="41"/>
      <c r="AM193" s="42"/>
      <c r="AP193" s="46"/>
      <c r="AY193" s="42"/>
      <c r="BA193" s="46"/>
      <c r="BI193" s="42"/>
    </row>
    <row r="194" spans="5:61" ht="13.2" hidden="1" x14ac:dyDescent="0.25">
      <c r="E194" s="26"/>
      <c r="F194" s="26"/>
      <c r="G194" s="26"/>
      <c r="H194" s="21">
        <v>11</v>
      </c>
      <c r="I194" t="s">
        <v>146</v>
      </c>
      <c r="J194" t="s">
        <v>244</v>
      </c>
      <c r="K194" t="s">
        <v>244</v>
      </c>
      <c r="L194" t="s">
        <v>388</v>
      </c>
      <c r="M194" t="s">
        <v>388</v>
      </c>
      <c r="N194" t="s">
        <v>157</v>
      </c>
      <c r="O194" t="s">
        <v>322</v>
      </c>
      <c r="P194" t="s">
        <v>134</v>
      </c>
      <c r="Q194" t="s">
        <v>231</v>
      </c>
      <c r="R194" s="2"/>
      <c r="S194" s="46"/>
      <c r="AB194" s="42"/>
      <c r="AC194" s="41"/>
      <c r="AM194" s="42"/>
      <c r="AP194" s="46"/>
      <c r="AY194" s="42"/>
      <c r="BA194" s="46"/>
      <c r="BI194" s="42"/>
    </row>
    <row r="195" spans="5:61" ht="13.2" hidden="1" x14ac:dyDescent="0.25">
      <c r="E195" s="26"/>
      <c r="F195" s="26"/>
      <c r="G195" s="26"/>
      <c r="H195" s="21">
        <v>10</v>
      </c>
      <c r="I195" t="s">
        <v>216</v>
      </c>
      <c r="J195" t="s">
        <v>303</v>
      </c>
      <c r="K195" t="s">
        <v>303</v>
      </c>
      <c r="L195" t="s">
        <v>465</v>
      </c>
      <c r="M195" t="s">
        <v>465</v>
      </c>
      <c r="N195" t="s">
        <v>223</v>
      </c>
      <c r="O195" t="s">
        <v>129</v>
      </c>
      <c r="P195" t="s">
        <v>124</v>
      </c>
      <c r="Q195" t="s">
        <v>229</v>
      </c>
      <c r="R195" s="2"/>
      <c r="S195" s="46"/>
      <c r="AB195" s="42"/>
      <c r="AC195" s="41"/>
      <c r="AM195" s="42"/>
      <c r="AP195" s="46"/>
      <c r="AY195" s="42"/>
      <c r="BA195" s="46"/>
      <c r="BI195" s="42"/>
    </row>
    <row r="196" spans="5:61" ht="13.2" hidden="1" x14ac:dyDescent="0.25">
      <c r="E196" s="26"/>
      <c r="F196" s="26"/>
      <c r="G196" s="26"/>
      <c r="H196" s="21">
        <v>9</v>
      </c>
      <c r="I196" t="s">
        <v>339</v>
      </c>
      <c r="J196" t="s">
        <v>327</v>
      </c>
      <c r="K196" t="s">
        <v>327</v>
      </c>
      <c r="L196" t="s">
        <v>397</v>
      </c>
      <c r="M196" t="s">
        <v>397</v>
      </c>
      <c r="N196" t="s">
        <v>526</v>
      </c>
      <c r="O196" t="s">
        <v>154</v>
      </c>
      <c r="P196" t="s">
        <v>353</v>
      </c>
      <c r="Q196" t="s">
        <v>84</v>
      </c>
      <c r="R196" s="2"/>
      <c r="S196" s="46"/>
      <c r="AB196" s="42"/>
      <c r="AC196" s="41"/>
      <c r="AM196" s="42"/>
      <c r="AP196" s="46"/>
      <c r="AY196" s="42"/>
      <c r="BA196" s="46"/>
      <c r="BI196" s="42"/>
    </row>
    <row r="197" spans="5:61" ht="13.2" hidden="1" x14ac:dyDescent="0.25">
      <c r="E197" s="26"/>
      <c r="F197" s="26"/>
      <c r="G197" s="26"/>
      <c r="H197" s="21">
        <v>8</v>
      </c>
      <c r="I197" t="s">
        <v>313</v>
      </c>
      <c r="J197" t="s">
        <v>528</v>
      </c>
      <c r="K197" t="s">
        <v>528</v>
      </c>
      <c r="L197" t="s">
        <v>148</v>
      </c>
      <c r="M197" t="s">
        <v>148</v>
      </c>
      <c r="N197" t="s">
        <v>107</v>
      </c>
      <c r="O197" t="s">
        <v>343</v>
      </c>
      <c r="P197" t="s">
        <v>346</v>
      </c>
      <c r="Q197" t="s">
        <v>347</v>
      </c>
      <c r="R197" s="2"/>
      <c r="S197" s="46"/>
      <c r="AB197" s="42"/>
      <c r="AC197" s="41"/>
      <c r="AM197" s="42"/>
      <c r="AP197" s="46"/>
      <c r="AY197" s="42"/>
      <c r="BA197" s="46"/>
      <c r="BI197" s="42"/>
    </row>
    <row r="198" spans="5:61" ht="13.2" hidden="1" x14ac:dyDescent="0.25">
      <c r="E198" s="26"/>
      <c r="F198" s="26"/>
      <c r="G198" s="26"/>
      <c r="H198" s="21">
        <v>7</v>
      </c>
      <c r="I198" t="s">
        <v>393</v>
      </c>
      <c r="J198" t="s">
        <v>455</v>
      </c>
      <c r="K198" t="s">
        <v>455</v>
      </c>
      <c r="L198" t="s">
        <v>154</v>
      </c>
      <c r="M198" t="s">
        <v>154</v>
      </c>
      <c r="N198" t="s">
        <v>527</v>
      </c>
      <c r="O198" t="s">
        <v>247</v>
      </c>
      <c r="P198" t="s">
        <v>230</v>
      </c>
      <c r="Q198" t="s">
        <v>144</v>
      </c>
      <c r="R198" s="2"/>
      <c r="S198" s="46"/>
      <c r="AB198" s="42"/>
      <c r="AC198" s="41"/>
      <c r="AM198" s="42"/>
      <c r="AP198" s="46"/>
      <c r="AY198" s="42"/>
      <c r="BA198" s="46"/>
      <c r="BI198" s="42"/>
    </row>
    <row r="199" spans="5:61" ht="13.2" hidden="1" x14ac:dyDescent="0.25">
      <c r="E199" s="26"/>
      <c r="F199" s="26"/>
      <c r="G199" s="26"/>
      <c r="H199" s="21">
        <v>6</v>
      </c>
      <c r="I199" t="s">
        <v>135</v>
      </c>
      <c r="J199" t="s">
        <v>309</v>
      </c>
      <c r="K199" t="s">
        <v>309</v>
      </c>
      <c r="L199" t="s">
        <v>343</v>
      </c>
      <c r="M199" t="s">
        <v>343</v>
      </c>
      <c r="N199" t="s">
        <v>234</v>
      </c>
      <c r="O199" t="s">
        <v>494</v>
      </c>
      <c r="P199" t="s">
        <v>232</v>
      </c>
      <c r="Q199" t="s">
        <v>354</v>
      </c>
      <c r="R199" s="2"/>
      <c r="S199" s="46"/>
      <c r="AB199" s="42"/>
      <c r="AC199" s="41"/>
      <c r="AM199" s="42"/>
      <c r="AP199" s="46"/>
      <c r="AY199" s="42"/>
      <c r="BA199" s="46"/>
      <c r="BI199" s="42"/>
    </row>
    <row r="200" spans="5:61" ht="13.2" hidden="1" x14ac:dyDescent="0.25">
      <c r="E200" s="26"/>
      <c r="F200" s="26"/>
      <c r="G200" s="26"/>
      <c r="H200" s="21">
        <v>5</v>
      </c>
      <c r="I200" t="s">
        <v>122</v>
      </c>
      <c r="J200" t="s">
        <v>235</v>
      </c>
      <c r="K200" t="s">
        <v>235</v>
      </c>
      <c r="L200" t="s">
        <v>247</v>
      </c>
      <c r="M200" t="s">
        <v>247</v>
      </c>
      <c r="N200" t="s">
        <v>311</v>
      </c>
      <c r="O200" t="s">
        <v>160</v>
      </c>
      <c r="P200" t="s">
        <v>355</v>
      </c>
      <c r="Q200" t="s">
        <v>345</v>
      </c>
      <c r="R200" s="2"/>
      <c r="S200" s="46"/>
      <c r="AB200" s="42"/>
      <c r="AC200" s="41"/>
      <c r="AM200" s="42"/>
      <c r="AP200" s="46"/>
      <c r="AY200" s="42"/>
      <c r="BA200" s="46"/>
      <c r="BI200" s="42"/>
    </row>
    <row r="201" spans="5:61" ht="13.2" hidden="1" x14ac:dyDescent="0.25">
      <c r="E201" s="26"/>
      <c r="F201" s="26"/>
      <c r="G201" s="26"/>
      <c r="H201" s="21">
        <v>4</v>
      </c>
      <c r="I201" t="s">
        <v>147</v>
      </c>
      <c r="J201" t="s">
        <v>322</v>
      </c>
      <c r="K201" t="s">
        <v>322</v>
      </c>
      <c r="L201" t="s">
        <v>160</v>
      </c>
      <c r="M201" t="s">
        <v>160</v>
      </c>
      <c r="N201" t="s">
        <v>487</v>
      </c>
      <c r="O201" t="s">
        <v>508</v>
      </c>
      <c r="P201" t="s">
        <v>349</v>
      </c>
      <c r="Q201" t="s">
        <v>139</v>
      </c>
      <c r="R201" s="2"/>
      <c r="S201" s="46"/>
      <c r="AB201" s="42"/>
      <c r="AC201" s="41"/>
      <c r="AM201" s="42"/>
      <c r="AP201" s="46"/>
      <c r="AY201" s="42"/>
      <c r="BA201" s="46"/>
      <c r="BI201" s="42"/>
    </row>
    <row r="202" spans="5:61" ht="13.2" hidden="1" x14ac:dyDescent="0.25">
      <c r="E202" s="26"/>
      <c r="F202" s="26"/>
      <c r="G202" s="26"/>
      <c r="H202" s="21">
        <v>3</v>
      </c>
      <c r="I202" t="s">
        <v>506</v>
      </c>
      <c r="J202" t="s">
        <v>129</v>
      </c>
      <c r="K202" t="s">
        <v>129</v>
      </c>
      <c r="L202" t="s">
        <v>529</v>
      </c>
      <c r="M202" t="s">
        <v>529</v>
      </c>
      <c r="N202" t="s">
        <v>241</v>
      </c>
      <c r="O202" t="s">
        <v>227</v>
      </c>
      <c r="P202" t="s">
        <v>356</v>
      </c>
      <c r="Q202" t="s">
        <v>350</v>
      </c>
      <c r="R202" s="2"/>
      <c r="S202" s="46"/>
      <c r="AB202" s="42"/>
      <c r="AC202" s="41"/>
      <c r="AM202" s="42"/>
      <c r="AP202" s="46"/>
      <c r="AY202" s="42"/>
      <c r="BA202" s="46"/>
      <c r="BI202" s="42"/>
    </row>
    <row r="203" spans="5:61" ht="13.2" hidden="1" x14ac:dyDescent="0.25">
      <c r="E203" s="26"/>
      <c r="F203" s="26"/>
      <c r="G203" s="26"/>
      <c r="H203" s="21">
        <v>2</v>
      </c>
      <c r="I203" t="s">
        <v>250</v>
      </c>
      <c r="J203" t="s">
        <v>508</v>
      </c>
      <c r="K203" t="s">
        <v>508</v>
      </c>
      <c r="L203" t="s">
        <v>155</v>
      </c>
      <c r="M203" t="s">
        <v>155</v>
      </c>
      <c r="N203" t="s">
        <v>337</v>
      </c>
      <c r="O203" t="s">
        <v>529</v>
      </c>
      <c r="P203" t="s">
        <v>348</v>
      </c>
      <c r="Q203" t="s">
        <v>132</v>
      </c>
      <c r="R203" s="2"/>
      <c r="S203" s="46"/>
      <c r="AB203" s="42"/>
      <c r="AC203" s="41"/>
      <c r="AM203" s="42"/>
      <c r="AP203" s="46"/>
      <c r="AY203" s="42"/>
      <c r="BA203" s="46"/>
      <c r="BI203" s="42"/>
    </row>
    <row r="204" spans="5:61" ht="13.2" hidden="1" x14ac:dyDescent="0.25">
      <c r="E204" s="26"/>
      <c r="F204" s="26"/>
      <c r="G204" s="26"/>
      <c r="H204" s="21">
        <v>1</v>
      </c>
      <c r="I204" t="s">
        <v>333</v>
      </c>
      <c r="J204" t="s">
        <v>227</v>
      </c>
      <c r="K204" t="s">
        <v>227</v>
      </c>
      <c r="L204" t="s">
        <v>155</v>
      </c>
      <c r="M204" t="s">
        <v>155</v>
      </c>
      <c r="N204" t="s">
        <v>494</v>
      </c>
      <c r="O204" t="s">
        <v>155</v>
      </c>
      <c r="P204" t="s">
        <v>351</v>
      </c>
      <c r="Q204" t="s">
        <v>125</v>
      </c>
      <c r="R204" s="2"/>
      <c r="S204" s="46"/>
      <c r="AB204" s="42"/>
      <c r="AC204" s="41"/>
      <c r="AM204" s="42"/>
      <c r="AP204" s="46"/>
      <c r="AY204" s="42"/>
      <c r="BA204" s="46"/>
      <c r="BI204" s="42"/>
    </row>
    <row r="205" spans="5:61" ht="13.2" x14ac:dyDescent="0.25">
      <c r="E205" t="str">
        <f>IF(ISERROR(AN205),"ERROR",IF(AN205&lt;&gt;0,"ERROR",IF(AP205=0,"OK","")))</f>
        <v/>
      </c>
      <c r="F205">
        <f t="shared" ref="F205:F235" si="14">IF(E205&lt;&gt;"OK",IF(COUNTIF(I205:Q205,"&gt; ")=0,0,1),0)</f>
        <v>0</v>
      </c>
      <c r="G205">
        <v>1</v>
      </c>
      <c r="H205" s="51" t="s">
        <v>251</v>
      </c>
      <c r="I205" s="36"/>
      <c r="J205" s="59"/>
      <c r="K205" s="60"/>
      <c r="L205" s="59"/>
      <c r="M205" s="60"/>
      <c r="N205" s="36"/>
      <c r="O205" s="36"/>
      <c r="P205" s="36"/>
      <c r="Q205" s="36"/>
      <c r="S205" s="47">
        <f>IF(ISNA(SUM(T205:AB205)),1,0)</f>
        <v>0</v>
      </c>
      <c r="T205">
        <f t="shared" ref="T205:T235" si="15">IF(I205&gt;"",VLOOKUP(I205,$A$603:$D$846,2,FALSE),T$26)</f>
        <v>91</v>
      </c>
      <c r="U205">
        <f t="shared" ref="U205:U235" si="16">IF(J205&gt;"",VLOOKUP(J205,$A$603:$D$846,2,FALSE),U$26)</f>
        <v>92</v>
      </c>
      <c r="V205">
        <f t="shared" ref="V205:V235" si="17">IF(K205&gt;"",VLOOKUP(K205,$A$603:$D$846,2,FALSE),V$26)</f>
        <v>93</v>
      </c>
      <c r="W205">
        <f t="shared" ref="W205:W235" si="18">IF(L205&gt;"",VLOOKUP(L205,$A$603:$D$846,2,FALSE),W$26)</f>
        <v>94</v>
      </c>
      <c r="X205">
        <f t="shared" ref="X205:X235" si="19">IF(M205&gt;"",VLOOKUP(M205,$A$603:$D$846,2,FALSE),X$26)</f>
        <v>95</v>
      </c>
      <c r="Y205">
        <f t="shared" ref="Y205:Y235" si="20">IF(N205&gt;"",VLOOKUP(N205,$A$603:$D$846,2,FALSE),Y$26)</f>
        <v>96</v>
      </c>
      <c r="Z205">
        <f t="shared" ref="Z205:Z235" si="21">IF(O205&gt;"",VLOOKUP(O205,$A$603:$D$846,2,FALSE),Z$26)</f>
        <v>97</v>
      </c>
      <c r="AA205">
        <f t="shared" ref="AA205:AA235" si="22">IF(P205&gt;"",VLOOKUP(P205,$A$603:$D$846,2,FALSE),AA$26)</f>
        <v>98</v>
      </c>
      <c r="AB205" s="42">
        <f t="shared" ref="AB205:AB235" si="23">IF(Q205&gt;"",VLOOKUP(Q205,$A$603:$D$846,2,FALSE),AB$26)</f>
        <v>99</v>
      </c>
      <c r="AC205" s="41">
        <f>IF(SUM(AD205:AL205)=0,0,1)</f>
        <v>0</v>
      </c>
      <c r="AD205">
        <f t="shared" ref="AD205:AD235" si="24">COUNTIF($T205:$AB205,T205)-1</f>
        <v>0</v>
      </c>
      <c r="AE205">
        <f t="shared" ref="AE205:AE235" si="25">COUNTIF($T205:$AB205,U205)-1</f>
        <v>0</v>
      </c>
      <c r="AF205">
        <f t="shared" ref="AF205:AF235" si="26">COUNTIF($T205:$AB205,V205)-1</f>
        <v>0</v>
      </c>
      <c r="AG205">
        <f t="shared" ref="AG205:AG235" si="27">COUNTIF($T205:$AB205,W205)-1</f>
        <v>0</v>
      </c>
      <c r="AH205">
        <f t="shared" ref="AH205:AH235" si="28">COUNTIF($T205:$AB205,X205)-1</f>
        <v>0</v>
      </c>
      <c r="AI205">
        <f t="shared" ref="AI205:AI235" si="29">COUNTIF($T205:$AB205,Y205)-1</f>
        <v>0</v>
      </c>
      <c r="AJ205">
        <f t="shared" ref="AJ205:AJ235" si="30">COUNTIF($T205:$AB205,Z205)-1</f>
        <v>0</v>
      </c>
      <c r="AK205">
        <f t="shared" ref="AK205:AK235" si="31">COUNTIF($T205:$AB205,AA205)-1</f>
        <v>0</v>
      </c>
      <c r="AL205">
        <f t="shared" ref="AL205:AL235" si="32">COUNTIF($T205:$AB205,AB205)-1</f>
        <v>0</v>
      </c>
      <c r="AM205" s="42"/>
      <c r="AN205">
        <f>AC205+S205+AZ205</f>
        <v>0</v>
      </c>
      <c r="AP205" s="46">
        <f>SUM(AQ205:AY205)</f>
        <v>9</v>
      </c>
      <c r="AQ205">
        <f>IF(I205&gt;" ",0,1)</f>
        <v>1</v>
      </c>
      <c r="AR205">
        <f t="shared" ref="AR205:AR235" si="33">IF(J205&gt;" ",0,1)</f>
        <v>1</v>
      </c>
      <c r="AS205">
        <f t="shared" ref="AS205:AS235" si="34">IF(K205&gt;" ",0,1)</f>
        <v>1</v>
      </c>
      <c r="AT205">
        <f t="shared" ref="AT205:AT235" si="35">IF(L205&gt;" ",0,1)</f>
        <v>1</v>
      </c>
      <c r="AU205">
        <f t="shared" ref="AU205:AU235" si="36">IF(M205&gt;" ",0,1)</f>
        <v>1</v>
      </c>
      <c r="AV205">
        <f t="shared" ref="AV205:AW235" si="37">IF(N205&gt;" ",0,1)</f>
        <v>1</v>
      </c>
      <c r="AW205">
        <f t="shared" si="37"/>
        <v>1</v>
      </c>
      <c r="AX205">
        <f t="shared" ref="AX205:AX235" si="38">IF(P205&gt;" ",0,1)</f>
        <v>1</v>
      </c>
      <c r="AY205" s="42">
        <f t="shared" ref="AY205:AY235" si="39">IF(Q205&gt;" ",0,1)</f>
        <v>1</v>
      </c>
      <c r="AZ205">
        <f>SUM(BA205:BI205)</f>
        <v>0</v>
      </c>
      <c r="BA205" s="46">
        <f t="shared" ref="BA205:BA235" si="40">IF(I205&gt;"",IF(VLOOKUP(I205,$A$603:$D$846,3,FALSE)=BA$25,0,1),0)</f>
        <v>0</v>
      </c>
      <c r="BB205">
        <f t="shared" ref="BB205:BB235" si="41">IF(J205&gt;"",IF(VLOOKUP(J205,$A$603:$D$846,3,FALSE)=BB$25,0,1),0)</f>
        <v>0</v>
      </c>
      <c r="BC205">
        <f t="shared" ref="BC205:BC235" si="42">IF(K205&gt;"",IF(VLOOKUP(K205,$A$603:$D$846,3,FALSE)=BC$25,0,1),0)</f>
        <v>0</v>
      </c>
      <c r="BD205">
        <f t="shared" ref="BD205:BD235" si="43">IF(L205&gt;"",IF(VLOOKUP(L205,$A$603:$D$846,3,FALSE)=BD$25,0,1),0)</f>
        <v>0</v>
      </c>
      <c r="BE205">
        <f t="shared" ref="BE205:BE235" si="44">IF(M205&gt;"",IF(VLOOKUP(M205,$A$603:$D$846,3,FALSE)=BE$25,0,1),0)</f>
        <v>0</v>
      </c>
      <c r="BF205">
        <f t="shared" ref="BF205:BF235" si="45">IF(N205&gt;"",IF(VLOOKUP(N205,$A$603:$D$846,3,FALSE)=BF$25,0,1),0)</f>
        <v>0</v>
      </c>
      <c r="BG205">
        <f t="shared" ref="BG205:BG235" si="46">IF(O205&gt;"",IF(OR(VLOOKUP(O205,$A$603:$D$846,3,FALSE)=BG$23,VLOOKUP(O205,$A$603:$D$846,3,FALSE)=BG$24,VLOOKUP(O205,$A$603:$D$846,3,FALSE)=BG$25),0,1),0)</f>
        <v>0</v>
      </c>
      <c r="BH205">
        <f t="shared" ref="BH205:BH235" si="47">IF(P205&gt;"",IF(VLOOKUP(P205,$A$603:$D$846,3,FALSE)=BH$25,0,1),0)</f>
        <v>0</v>
      </c>
      <c r="BI205" s="42">
        <f t="shared" ref="BI205:BI235" si="48">IF(Q205&gt;"",IF(VLOOKUP(Q205,$A$603:$D$846,3,FALSE)=BI$25,0,1),0)</f>
        <v>0</v>
      </c>
    </row>
    <row r="206" spans="5:61" ht="13.2" x14ac:dyDescent="0.25">
      <c r="E206" t="str">
        <f t="shared" ref="E206:E235" si="49">IF(ISERROR(AN206),"ERROR",IF(AN206&lt;&gt;0,"ERROR",IF(AP206=0,"OK","")))</f>
        <v/>
      </c>
      <c r="F206">
        <f t="shared" si="14"/>
        <v>0</v>
      </c>
      <c r="G206">
        <v>2</v>
      </c>
      <c r="H206" s="51" t="str">
        <f t="shared" ref="H206:H208" si="50">IF(E205="OK","Entry #"&amp;G206,"")</f>
        <v/>
      </c>
      <c r="I206" s="36"/>
      <c r="J206" s="59"/>
      <c r="K206" s="60"/>
      <c r="L206" s="59"/>
      <c r="M206" s="60"/>
      <c r="N206" s="36"/>
      <c r="O206" s="36"/>
      <c r="P206" s="36"/>
      <c r="Q206" s="36"/>
      <c r="S206" s="47">
        <f t="shared" ref="S206:S235" si="51">IF(ISNA(SUM(T206:AB206)),1,0)</f>
        <v>0</v>
      </c>
      <c r="T206">
        <f t="shared" si="15"/>
        <v>91</v>
      </c>
      <c r="U206">
        <f t="shared" si="16"/>
        <v>92</v>
      </c>
      <c r="V206">
        <f t="shared" si="17"/>
        <v>93</v>
      </c>
      <c r="W206">
        <f t="shared" si="18"/>
        <v>94</v>
      </c>
      <c r="X206">
        <f t="shared" si="19"/>
        <v>95</v>
      </c>
      <c r="Y206">
        <f t="shared" si="20"/>
        <v>96</v>
      </c>
      <c r="Z206">
        <f t="shared" si="21"/>
        <v>97</v>
      </c>
      <c r="AA206">
        <f t="shared" si="22"/>
        <v>98</v>
      </c>
      <c r="AB206" s="42">
        <f t="shared" si="23"/>
        <v>99</v>
      </c>
      <c r="AC206" s="41">
        <f t="shared" ref="AC206:AC235" si="52">IF(SUM(AD206:AL206)=0,0,1)</f>
        <v>0</v>
      </c>
      <c r="AD206">
        <f t="shared" si="24"/>
        <v>0</v>
      </c>
      <c r="AE206">
        <f t="shared" si="25"/>
        <v>0</v>
      </c>
      <c r="AF206">
        <f t="shared" si="26"/>
        <v>0</v>
      </c>
      <c r="AG206">
        <f t="shared" si="27"/>
        <v>0</v>
      </c>
      <c r="AH206">
        <f t="shared" si="28"/>
        <v>0</v>
      </c>
      <c r="AI206">
        <f t="shared" si="29"/>
        <v>0</v>
      </c>
      <c r="AJ206">
        <f t="shared" si="30"/>
        <v>0</v>
      </c>
      <c r="AK206">
        <f t="shared" si="31"/>
        <v>0</v>
      </c>
      <c r="AL206">
        <f t="shared" si="32"/>
        <v>0</v>
      </c>
      <c r="AM206" s="42"/>
      <c r="AN206">
        <f t="shared" ref="AN206:AN235" si="53">AC206+S206+AZ206</f>
        <v>0</v>
      </c>
      <c r="AP206" s="46">
        <f t="shared" ref="AP206:AP235" si="54">SUM(AQ206:AY206)</f>
        <v>9</v>
      </c>
      <c r="AQ206">
        <f t="shared" ref="AQ206:AQ235" si="55">IF(I206&gt;" ",0,1)</f>
        <v>1</v>
      </c>
      <c r="AR206">
        <f t="shared" si="33"/>
        <v>1</v>
      </c>
      <c r="AS206">
        <f t="shared" si="34"/>
        <v>1</v>
      </c>
      <c r="AT206">
        <f t="shared" si="35"/>
        <v>1</v>
      </c>
      <c r="AU206">
        <f t="shared" si="36"/>
        <v>1</v>
      </c>
      <c r="AV206">
        <f t="shared" si="37"/>
        <v>1</v>
      </c>
      <c r="AW206">
        <f t="shared" si="37"/>
        <v>1</v>
      </c>
      <c r="AX206">
        <f t="shared" si="38"/>
        <v>1</v>
      </c>
      <c r="AY206" s="42">
        <f t="shared" si="39"/>
        <v>1</v>
      </c>
      <c r="AZ206">
        <f t="shared" ref="AZ206:AZ235" si="56">SUM(BA206:BI206)</f>
        <v>0</v>
      </c>
      <c r="BA206" s="46">
        <f t="shared" si="40"/>
        <v>0</v>
      </c>
      <c r="BB206">
        <f t="shared" si="41"/>
        <v>0</v>
      </c>
      <c r="BC206">
        <f t="shared" si="42"/>
        <v>0</v>
      </c>
      <c r="BD206">
        <f t="shared" si="43"/>
        <v>0</v>
      </c>
      <c r="BE206">
        <f t="shared" si="44"/>
        <v>0</v>
      </c>
      <c r="BF206">
        <f t="shared" si="45"/>
        <v>0</v>
      </c>
      <c r="BG206">
        <f t="shared" si="46"/>
        <v>0</v>
      </c>
      <c r="BH206">
        <f t="shared" si="47"/>
        <v>0</v>
      </c>
      <c r="BI206" s="42">
        <f t="shared" si="48"/>
        <v>0</v>
      </c>
    </row>
    <row r="207" spans="5:61" ht="13.2" x14ac:dyDescent="0.25">
      <c r="E207" t="str">
        <f t="shared" si="49"/>
        <v/>
      </c>
      <c r="F207">
        <f t="shared" si="14"/>
        <v>0</v>
      </c>
      <c r="G207">
        <v>3</v>
      </c>
      <c r="H207" s="51" t="str">
        <f t="shared" si="50"/>
        <v/>
      </c>
      <c r="I207" s="36"/>
      <c r="J207" s="59"/>
      <c r="K207" s="60"/>
      <c r="L207" s="59"/>
      <c r="M207" s="60"/>
      <c r="N207" s="36"/>
      <c r="O207" s="36"/>
      <c r="P207" s="36"/>
      <c r="Q207" s="36"/>
      <c r="S207" s="47">
        <f t="shared" si="51"/>
        <v>0</v>
      </c>
      <c r="T207">
        <f t="shared" si="15"/>
        <v>91</v>
      </c>
      <c r="U207">
        <f t="shared" si="16"/>
        <v>92</v>
      </c>
      <c r="V207">
        <f t="shared" si="17"/>
        <v>93</v>
      </c>
      <c r="W207">
        <f t="shared" si="18"/>
        <v>94</v>
      </c>
      <c r="X207">
        <f t="shared" si="19"/>
        <v>95</v>
      </c>
      <c r="Y207">
        <f t="shared" si="20"/>
        <v>96</v>
      </c>
      <c r="Z207">
        <f t="shared" si="21"/>
        <v>97</v>
      </c>
      <c r="AA207">
        <f t="shared" si="22"/>
        <v>98</v>
      </c>
      <c r="AB207" s="42">
        <f t="shared" si="23"/>
        <v>99</v>
      </c>
      <c r="AC207" s="41">
        <f t="shared" si="52"/>
        <v>0</v>
      </c>
      <c r="AD207">
        <f t="shared" si="24"/>
        <v>0</v>
      </c>
      <c r="AE207">
        <f t="shared" si="25"/>
        <v>0</v>
      </c>
      <c r="AF207">
        <f t="shared" si="26"/>
        <v>0</v>
      </c>
      <c r="AG207">
        <f t="shared" si="27"/>
        <v>0</v>
      </c>
      <c r="AH207">
        <f t="shared" si="28"/>
        <v>0</v>
      </c>
      <c r="AI207">
        <f t="shared" si="29"/>
        <v>0</v>
      </c>
      <c r="AJ207">
        <f t="shared" si="30"/>
        <v>0</v>
      </c>
      <c r="AK207">
        <f t="shared" si="31"/>
        <v>0</v>
      </c>
      <c r="AL207">
        <f t="shared" si="32"/>
        <v>0</v>
      </c>
      <c r="AM207" s="42"/>
      <c r="AN207">
        <f t="shared" si="53"/>
        <v>0</v>
      </c>
      <c r="AP207" s="46">
        <f t="shared" si="54"/>
        <v>9</v>
      </c>
      <c r="AQ207">
        <f t="shared" si="55"/>
        <v>1</v>
      </c>
      <c r="AR207">
        <f t="shared" si="33"/>
        <v>1</v>
      </c>
      <c r="AS207">
        <f t="shared" si="34"/>
        <v>1</v>
      </c>
      <c r="AT207">
        <f t="shared" si="35"/>
        <v>1</v>
      </c>
      <c r="AU207">
        <f t="shared" si="36"/>
        <v>1</v>
      </c>
      <c r="AV207">
        <f t="shared" si="37"/>
        <v>1</v>
      </c>
      <c r="AW207">
        <f t="shared" si="37"/>
        <v>1</v>
      </c>
      <c r="AX207">
        <f t="shared" si="38"/>
        <v>1</v>
      </c>
      <c r="AY207" s="42">
        <f t="shared" si="39"/>
        <v>1</v>
      </c>
      <c r="AZ207">
        <f t="shared" si="56"/>
        <v>0</v>
      </c>
      <c r="BA207" s="46">
        <f t="shared" si="40"/>
        <v>0</v>
      </c>
      <c r="BB207">
        <f t="shared" si="41"/>
        <v>0</v>
      </c>
      <c r="BC207">
        <f t="shared" si="42"/>
        <v>0</v>
      </c>
      <c r="BD207">
        <f t="shared" si="43"/>
        <v>0</v>
      </c>
      <c r="BE207">
        <f t="shared" si="44"/>
        <v>0</v>
      </c>
      <c r="BF207">
        <f t="shared" si="45"/>
        <v>0</v>
      </c>
      <c r="BG207">
        <f t="shared" si="46"/>
        <v>0</v>
      </c>
      <c r="BH207">
        <f t="shared" si="47"/>
        <v>0</v>
      </c>
      <c r="BI207" s="42">
        <f t="shared" si="48"/>
        <v>0</v>
      </c>
    </row>
    <row r="208" spans="5:61" ht="13.2" x14ac:dyDescent="0.25">
      <c r="E208" t="str">
        <f t="shared" si="49"/>
        <v/>
      </c>
      <c r="F208">
        <f t="shared" si="14"/>
        <v>0</v>
      </c>
      <c r="G208">
        <v>4</v>
      </c>
      <c r="H208" s="51" t="str">
        <f t="shared" si="50"/>
        <v/>
      </c>
      <c r="I208" s="36"/>
      <c r="J208" s="59"/>
      <c r="K208" s="60"/>
      <c r="L208" s="59"/>
      <c r="M208" s="60"/>
      <c r="N208" s="36"/>
      <c r="O208" s="36"/>
      <c r="P208" s="36"/>
      <c r="Q208" s="36"/>
      <c r="S208" s="47">
        <f t="shared" si="51"/>
        <v>0</v>
      </c>
      <c r="T208">
        <f t="shared" si="15"/>
        <v>91</v>
      </c>
      <c r="U208">
        <f t="shared" si="16"/>
        <v>92</v>
      </c>
      <c r="V208">
        <f t="shared" si="17"/>
        <v>93</v>
      </c>
      <c r="W208">
        <f t="shared" si="18"/>
        <v>94</v>
      </c>
      <c r="X208">
        <f t="shared" si="19"/>
        <v>95</v>
      </c>
      <c r="Y208">
        <f t="shared" si="20"/>
        <v>96</v>
      </c>
      <c r="Z208">
        <f t="shared" si="21"/>
        <v>97</v>
      </c>
      <c r="AA208">
        <f t="shared" si="22"/>
        <v>98</v>
      </c>
      <c r="AB208" s="42">
        <f t="shared" si="23"/>
        <v>99</v>
      </c>
      <c r="AC208" s="41">
        <f t="shared" si="52"/>
        <v>0</v>
      </c>
      <c r="AD208">
        <f t="shared" si="24"/>
        <v>0</v>
      </c>
      <c r="AE208">
        <f t="shared" si="25"/>
        <v>0</v>
      </c>
      <c r="AF208">
        <f t="shared" si="26"/>
        <v>0</v>
      </c>
      <c r="AG208">
        <f t="shared" si="27"/>
        <v>0</v>
      </c>
      <c r="AH208">
        <f t="shared" si="28"/>
        <v>0</v>
      </c>
      <c r="AI208">
        <f t="shared" si="29"/>
        <v>0</v>
      </c>
      <c r="AJ208">
        <f t="shared" si="30"/>
        <v>0</v>
      </c>
      <c r="AK208">
        <f t="shared" si="31"/>
        <v>0</v>
      </c>
      <c r="AL208">
        <f t="shared" si="32"/>
        <v>0</v>
      </c>
      <c r="AM208" s="42"/>
      <c r="AN208">
        <f t="shared" si="53"/>
        <v>0</v>
      </c>
      <c r="AP208" s="46">
        <f t="shared" si="54"/>
        <v>9</v>
      </c>
      <c r="AQ208">
        <f t="shared" si="55"/>
        <v>1</v>
      </c>
      <c r="AR208">
        <f t="shared" si="33"/>
        <v>1</v>
      </c>
      <c r="AS208">
        <f t="shared" si="34"/>
        <v>1</v>
      </c>
      <c r="AT208">
        <f t="shared" si="35"/>
        <v>1</v>
      </c>
      <c r="AU208">
        <f t="shared" si="36"/>
        <v>1</v>
      </c>
      <c r="AV208">
        <f t="shared" si="37"/>
        <v>1</v>
      </c>
      <c r="AW208">
        <f t="shared" si="37"/>
        <v>1</v>
      </c>
      <c r="AX208">
        <f t="shared" si="38"/>
        <v>1</v>
      </c>
      <c r="AY208" s="42">
        <f t="shared" si="39"/>
        <v>1</v>
      </c>
      <c r="AZ208">
        <f t="shared" si="56"/>
        <v>0</v>
      </c>
      <c r="BA208" s="46">
        <f t="shared" si="40"/>
        <v>0</v>
      </c>
      <c r="BB208">
        <f t="shared" si="41"/>
        <v>0</v>
      </c>
      <c r="BC208">
        <f t="shared" si="42"/>
        <v>0</v>
      </c>
      <c r="BD208">
        <f t="shared" si="43"/>
        <v>0</v>
      </c>
      <c r="BE208">
        <f t="shared" si="44"/>
        <v>0</v>
      </c>
      <c r="BF208">
        <f t="shared" si="45"/>
        <v>0</v>
      </c>
      <c r="BG208">
        <f t="shared" si="46"/>
        <v>0</v>
      </c>
      <c r="BH208">
        <f t="shared" si="47"/>
        <v>0</v>
      </c>
      <c r="BI208" s="42">
        <f t="shared" si="48"/>
        <v>0</v>
      </c>
    </row>
    <row r="209" spans="5:61" ht="13.2" x14ac:dyDescent="0.25">
      <c r="E209" t="str">
        <f t="shared" si="49"/>
        <v/>
      </c>
      <c r="F209">
        <f t="shared" si="14"/>
        <v>0</v>
      </c>
      <c r="G209">
        <v>5</v>
      </c>
      <c r="H209" s="27" t="str">
        <f t="shared" ref="H209:H235" si="57">IF(E208="OK","Entry #"&amp;G209,"")</f>
        <v/>
      </c>
      <c r="I209" s="28"/>
      <c r="J209" s="59"/>
      <c r="K209" s="60"/>
      <c r="L209" s="59"/>
      <c r="M209" s="60"/>
      <c r="N209" s="28"/>
      <c r="O209" s="28"/>
      <c r="P209" s="36"/>
      <c r="Q209" s="28"/>
      <c r="S209" s="47">
        <f t="shared" si="51"/>
        <v>0</v>
      </c>
      <c r="T209">
        <f t="shared" si="15"/>
        <v>91</v>
      </c>
      <c r="U209">
        <f t="shared" si="16"/>
        <v>92</v>
      </c>
      <c r="V209">
        <f t="shared" si="17"/>
        <v>93</v>
      </c>
      <c r="W209">
        <f t="shared" si="18"/>
        <v>94</v>
      </c>
      <c r="X209">
        <f t="shared" si="19"/>
        <v>95</v>
      </c>
      <c r="Y209">
        <f t="shared" si="20"/>
        <v>96</v>
      </c>
      <c r="Z209">
        <f t="shared" si="21"/>
        <v>97</v>
      </c>
      <c r="AA209">
        <f t="shared" si="22"/>
        <v>98</v>
      </c>
      <c r="AB209" s="42">
        <f t="shared" si="23"/>
        <v>99</v>
      </c>
      <c r="AC209" s="41">
        <f t="shared" si="52"/>
        <v>0</v>
      </c>
      <c r="AD209">
        <f t="shared" si="24"/>
        <v>0</v>
      </c>
      <c r="AE209">
        <f t="shared" si="25"/>
        <v>0</v>
      </c>
      <c r="AF209">
        <f t="shared" si="26"/>
        <v>0</v>
      </c>
      <c r="AG209">
        <f t="shared" si="27"/>
        <v>0</v>
      </c>
      <c r="AH209">
        <f t="shared" si="28"/>
        <v>0</v>
      </c>
      <c r="AI209">
        <f t="shared" si="29"/>
        <v>0</v>
      </c>
      <c r="AJ209">
        <f t="shared" si="30"/>
        <v>0</v>
      </c>
      <c r="AK209">
        <f t="shared" si="31"/>
        <v>0</v>
      </c>
      <c r="AL209">
        <f t="shared" si="32"/>
        <v>0</v>
      </c>
      <c r="AM209" s="42"/>
      <c r="AN209">
        <f t="shared" si="53"/>
        <v>0</v>
      </c>
      <c r="AP209" s="46">
        <f t="shared" si="54"/>
        <v>9</v>
      </c>
      <c r="AQ209">
        <f t="shared" si="55"/>
        <v>1</v>
      </c>
      <c r="AR209">
        <f t="shared" si="33"/>
        <v>1</v>
      </c>
      <c r="AS209">
        <f t="shared" si="34"/>
        <v>1</v>
      </c>
      <c r="AT209">
        <f t="shared" si="35"/>
        <v>1</v>
      </c>
      <c r="AU209">
        <f t="shared" si="36"/>
        <v>1</v>
      </c>
      <c r="AV209">
        <f t="shared" si="37"/>
        <v>1</v>
      </c>
      <c r="AW209">
        <f t="shared" si="37"/>
        <v>1</v>
      </c>
      <c r="AX209">
        <f t="shared" si="38"/>
        <v>1</v>
      </c>
      <c r="AY209" s="42">
        <f t="shared" si="39"/>
        <v>1</v>
      </c>
      <c r="AZ209">
        <f t="shared" si="56"/>
        <v>0</v>
      </c>
      <c r="BA209" s="46">
        <f t="shared" si="40"/>
        <v>0</v>
      </c>
      <c r="BB209">
        <f t="shared" si="41"/>
        <v>0</v>
      </c>
      <c r="BC209">
        <f t="shared" si="42"/>
        <v>0</v>
      </c>
      <c r="BD209">
        <f t="shared" si="43"/>
        <v>0</v>
      </c>
      <c r="BE209">
        <f t="shared" si="44"/>
        <v>0</v>
      </c>
      <c r="BF209">
        <f t="shared" si="45"/>
        <v>0</v>
      </c>
      <c r="BG209">
        <f t="shared" si="46"/>
        <v>0</v>
      </c>
      <c r="BH209">
        <f t="shared" si="47"/>
        <v>0</v>
      </c>
      <c r="BI209" s="42">
        <f t="shared" si="48"/>
        <v>0</v>
      </c>
    </row>
    <row r="210" spans="5:61" ht="13.2" x14ac:dyDescent="0.25">
      <c r="E210" t="str">
        <f t="shared" si="49"/>
        <v/>
      </c>
      <c r="F210">
        <f t="shared" si="14"/>
        <v>0</v>
      </c>
      <c r="G210">
        <v>6</v>
      </c>
      <c r="H210" s="27" t="str">
        <f t="shared" si="57"/>
        <v/>
      </c>
      <c r="I210" s="28"/>
      <c r="J210" s="59"/>
      <c r="K210" s="60"/>
      <c r="L210" s="59"/>
      <c r="M210" s="60"/>
      <c r="N210" s="28"/>
      <c r="O210" s="28"/>
      <c r="P210" s="36"/>
      <c r="Q210" s="28"/>
      <c r="S210" s="47">
        <f t="shared" si="51"/>
        <v>0</v>
      </c>
      <c r="T210">
        <f t="shared" si="15"/>
        <v>91</v>
      </c>
      <c r="U210">
        <f t="shared" si="16"/>
        <v>92</v>
      </c>
      <c r="V210">
        <f t="shared" si="17"/>
        <v>93</v>
      </c>
      <c r="W210">
        <f t="shared" si="18"/>
        <v>94</v>
      </c>
      <c r="X210">
        <f t="shared" si="19"/>
        <v>95</v>
      </c>
      <c r="Y210">
        <f t="shared" si="20"/>
        <v>96</v>
      </c>
      <c r="Z210">
        <f t="shared" si="21"/>
        <v>97</v>
      </c>
      <c r="AA210">
        <f t="shared" si="22"/>
        <v>98</v>
      </c>
      <c r="AB210" s="42">
        <f t="shared" si="23"/>
        <v>99</v>
      </c>
      <c r="AC210" s="41">
        <f t="shared" si="52"/>
        <v>0</v>
      </c>
      <c r="AD210">
        <f t="shared" si="24"/>
        <v>0</v>
      </c>
      <c r="AE210">
        <f t="shared" si="25"/>
        <v>0</v>
      </c>
      <c r="AF210">
        <f t="shared" si="26"/>
        <v>0</v>
      </c>
      <c r="AG210">
        <f t="shared" si="27"/>
        <v>0</v>
      </c>
      <c r="AH210">
        <f t="shared" si="28"/>
        <v>0</v>
      </c>
      <c r="AI210">
        <f t="shared" si="29"/>
        <v>0</v>
      </c>
      <c r="AJ210">
        <f t="shared" si="30"/>
        <v>0</v>
      </c>
      <c r="AK210">
        <f t="shared" si="31"/>
        <v>0</v>
      </c>
      <c r="AL210">
        <f t="shared" si="32"/>
        <v>0</v>
      </c>
      <c r="AM210" s="42"/>
      <c r="AN210">
        <f t="shared" si="53"/>
        <v>0</v>
      </c>
      <c r="AP210" s="46">
        <f t="shared" si="54"/>
        <v>9</v>
      </c>
      <c r="AQ210">
        <f t="shared" si="55"/>
        <v>1</v>
      </c>
      <c r="AR210">
        <f t="shared" si="33"/>
        <v>1</v>
      </c>
      <c r="AS210">
        <f t="shared" si="34"/>
        <v>1</v>
      </c>
      <c r="AT210">
        <f t="shared" si="35"/>
        <v>1</v>
      </c>
      <c r="AU210">
        <f t="shared" si="36"/>
        <v>1</v>
      </c>
      <c r="AV210">
        <f t="shared" si="37"/>
        <v>1</v>
      </c>
      <c r="AW210">
        <f t="shared" si="37"/>
        <v>1</v>
      </c>
      <c r="AX210">
        <f t="shared" si="38"/>
        <v>1</v>
      </c>
      <c r="AY210" s="42">
        <f t="shared" si="39"/>
        <v>1</v>
      </c>
      <c r="AZ210">
        <f t="shared" si="56"/>
        <v>0</v>
      </c>
      <c r="BA210" s="46">
        <f t="shared" si="40"/>
        <v>0</v>
      </c>
      <c r="BB210">
        <f t="shared" si="41"/>
        <v>0</v>
      </c>
      <c r="BC210">
        <f t="shared" si="42"/>
        <v>0</v>
      </c>
      <c r="BD210">
        <f t="shared" si="43"/>
        <v>0</v>
      </c>
      <c r="BE210">
        <f t="shared" si="44"/>
        <v>0</v>
      </c>
      <c r="BF210">
        <f t="shared" si="45"/>
        <v>0</v>
      </c>
      <c r="BG210">
        <f t="shared" si="46"/>
        <v>0</v>
      </c>
      <c r="BH210">
        <f t="shared" si="47"/>
        <v>0</v>
      </c>
      <c r="BI210" s="42">
        <f t="shared" si="48"/>
        <v>0</v>
      </c>
    </row>
    <row r="211" spans="5:61" ht="13.2" x14ac:dyDescent="0.25">
      <c r="E211" t="str">
        <f t="shared" si="49"/>
        <v/>
      </c>
      <c r="F211">
        <f t="shared" si="14"/>
        <v>0</v>
      </c>
      <c r="G211">
        <v>7</v>
      </c>
      <c r="H211" s="27" t="str">
        <f t="shared" si="57"/>
        <v/>
      </c>
      <c r="I211" s="28"/>
      <c r="J211" s="59"/>
      <c r="K211" s="60"/>
      <c r="L211" s="59"/>
      <c r="M211" s="60"/>
      <c r="N211" s="28"/>
      <c r="O211" s="28"/>
      <c r="P211" s="36"/>
      <c r="Q211" s="28"/>
      <c r="S211" s="47">
        <f t="shared" si="51"/>
        <v>0</v>
      </c>
      <c r="T211">
        <f t="shared" si="15"/>
        <v>91</v>
      </c>
      <c r="U211">
        <f t="shared" si="16"/>
        <v>92</v>
      </c>
      <c r="V211">
        <f t="shared" si="17"/>
        <v>93</v>
      </c>
      <c r="W211">
        <f t="shared" si="18"/>
        <v>94</v>
      </c>
      <c r="X211">
        <f t="shared" si="19"/>
        <v>95</v>
      </c>
      <c r="Y211">
        <f t="shared" si="20"/>
        <v>96</v>
      </c>
      <c r="Z211">
        <f t="shared" si="21"/>
        <v>97</v>
      </c>
      <c r="AA211">
        <f t="shared" si="22"/>
        <v>98</v>
      </c>
      <c r="AB211" s="42">
        <f t="shared" si="23"/>
        <v>99</v>
      </c>
      <c r="AC211" s="41">
        <f t="shared" si="52"/>
        <v>0</v>
      </c>
      <c r="AD211">
        <f t="shared" si="24"/>
        <v>0</v>
      </c>
      <c r="AE211">
        <f t="shared" si="25"/>
        <v>0</v>
      </c>
      <c r="AF211">
        <f t="shared" si="26"/>
        <v>0</v>
      </c>
      <c r="AG211">
        <f t="shared" si="27"/>
        <v>0</v>
      </c>
      <c r="AH211">
        <f t="shared" si="28"/>
        <v>0</v>
      </c>
      <c r="AI211">
        <f t="shared" si="29"/>
        <v>0</v>
      </c>
      <c r="AJ211">
        <f t="shared" si="30"/>
        <v>0</v>
      </c>
      <c r="AK211">
        <f t="shared" si="31"/>
        <v>0</v>
      </c>
      <c r="AL211">
        <f t="shared" si="32"/>
        <v>0</v>
      </c>
      <c r="AM211" s="42"/>
      <c r="AN211">
        <f t="shared" si="53"/>
        <v>0</v>
      </c>
      <c r="AP211" s="46">
        <f t="shared" si="54"/>
        <v>9</v>
      </c>
      <c r="AQ211">
        <f t="shared" si="55"/>
        <v>1</v>
      </c>
      <c r="AR211">
        <f t="shared" si="33"/>
        <v>1</v>
      </c>
      <c r="AS211">
        <f t="shared" si="34"/>
        <v>1</v>
      </c>
      <c r="AT211">
        <f t="shared" si="35"/>
        <v>1</v>
      </c>
      <c r="AU211">
        <f t="shared" si="36"/>
        <v>1</v>
      </c>
      <c r="AV211">
        <f t="shared" si="37"/>
        <v>1</v>
      </c>
      <c r="AW211">
        <f t="shared" si="37"/>
        <v>1</v>
      </c>
      <c r="AX211">
        <f t="shared" si="38"/>
        <v>1</v>
      </c>
      <c r="AY211" s="42">
        <f t="shared" si="39"/>
        <v>1</v>
      </c>
      <c r="AZ211">
        <f t="shared" si="56"/>
        <v>0</v>
      </c>
      <c r="BA211" s="46">
        <f t="shared" si="40"/>
        <v>0</v>
      </c>
      <c r="BB211">
        <f t="shared" si="41"/>
        <v>0</v>
      </c>
      <c r="BC211">
        <f t="shared" si="42"/>
        <v>0</v>
      </c>
      <c r="BD211">
        <f t="shared" si="43"/>
        <v>0</v>
      </c>
      <c r="BE211">
        <f t="shared" si="44"/>
        <v>0</v>
      </c>
      <c r="BF211">
        <f t="shared" si="45"/>
        <v>0</v>
      </c>
      <c r="BG211">
        <f t="shared" si="46"/>
        <v>0</v>
      </c>
      <c r="BH211">
        <f t="shared" si="47"/>
        <v>0</v>
      </c>
      <c r="BI211" s="42">
        <f t="shared" si="48"/>
        <v>0</v>
      </c>
    </row>
    <row r="212" spans="5:61" ht="13.2" x14ac:dyDescent="0.25">
      <c r="E212" t="str">
        <f t="shared" si="49"/>
        <v/>
      </c>
      <c r="F212">
        <f t="shared" si="14"/>
        <v>0</v>
      </c>
      <c r="G212">
        <v>8</v>
      </c>
      <c r="H212" s="27" t="str">
        <f t="shared" si="57"/>
        <v/>
      </c>
      <c r="I212" s="28"/>
      <c r="J212" s="59"/>
      <c r="K212" s="60"/>
      <c r="L212" s="59"/>
      <c r="M212" s="60"/>
      <c r="N212" s="28"/>
      <c r="O212" s="28"/>
      <c r="P212" s="36"/>
      <c r="Q212" s="28"/>
      <c r="S212" s="47">
        <f t="shared" si="51"/>
        <v>0</v>
      </c>
      <c r="T212">
        <f t="shared" si="15"/>
        <v>91</v>
      </c>
      <c r="U212">
        <f t="shared" si="16"/>
        <v>92</v>
      </c>
      <c r="V212">
        <f t="shared" si="17"/>
        <v>93</v>
      </c>
      <c r="W212">
        <f t="shared" si="18"/>
        <v>94</v>
      </c>
      <c r="X212">
        <f t="shared" si="19"/>
        <v>95</v>
      </c>
      <c r="Y212">
        <f t="shared" si="20"/>
        <v>96</v>
      </c>
      <c r="Z212">
        <f t="shared" si="21"/>
        <v>97</v>
      </c>
      <c r="AA212">
        <f t="shared" si="22"/>
        <v>98</v>
      </c>
      <c r="AB212" s="42">
        <f t="shared" si="23"/>
        <v>99</v>
      </c>
      <c r="AC212" s="41">
        <f t="shared" si="52"/>
        <v>0</v>
      </c>
      <c r="AD212">
        <f t="shared" si="24"/>
        <v>0</v>
      </c>
      <c r="AE212">
        <f t="shared" si="25"/>
        <v>0</v>
      </c>
      <c r="AF212">
        <f t="shared" si="26"/>
        <v>0</v>
      </c>
      <c r="AG212">
        <f t="shared" si="27"/>
        <v>0</v>
      </c>
      <c r="AH212">
        <f t="shared" si="28"/>
        <v>0</v>
      </c>
      <c r="AI212">
        <f t="shared" si="29"/>
        <v>0</v>
      </c>
      <c r="AJ212">
        <f t="shared" si="30"/>
        <v>0</v>
      </c>
      <c r="AK212">
        <f t="shared" si="31"/>
        <v>0</v>
      </c>
      <c r="AL212">
        <f t="shared" si="32"/>
        <v>0</v>
      </c>
      <c r="AM212" s="42"/>
      <c r="AN212">
        <f t="shared" si="53"/>
        <v>0</v>
      </c>
      <c r="AP212" s="46">
        <f t="shared" si="54"/>
        <v>9</v>
      </c>
      <c r="AQ212">
        <f t="shared" si="55"/>
        <v>1</v>
      </c>
      <c r="AR212">
        <f t="shared" si="33"/>
        <v>1</v>
      </c>
      <c r="AS212">
        <f t="shared" si="34"/>
        <v>1</v>
      </c>
      <c r="AT212">
        <f t="shared" si="35"/>
        <v>1</v>
      </c>
      <c r="AU212">
        <f t="shared" si="36"/>
        <v>1</v>
      </c>
      <c r="AV212">
        <f t="shared" si="37"/>
        <v>1</v>
      </c>
      <c r="AW212">
        <f t="shared" si="37"/>
        <v>1</v>
      </c>
      <c r="AX212">
        <f t="shared" si="38"/>
        <v>1</v>
      </c>
      <c r="AY212" s="42">
        <f t="shared" si="39"/>
        <v>1</v>
      </c>
      <c r="AZ212">
        <f t="shared" si="56"/>
        <v>0</v>
      </c>
      <c r="BA212" s="46">
        <f t="shared" si="40"/>
        <v>0</v>
      </c>
      <c r="BB212">
        <f t="shared" si="41"/>
        <v>0</v>
      </c>
      <c r="BC212">
        <f t="shared" si="42"/>
        <v>0</v>
      </c>
      <c r="BD212">
        <f t="shared" si="43"/>
        <v>0</v>
      </c>
      <c r="BE212">
        <f t="shared" si="44"/>
        <v>0</v>
      </c>
      <c r="BF212">
        <f t="shared" si="45"/>
        <v>0</v>
      </c>
      <c r="BG212">
        <f t="shared" si="46"/>
        <v>0</v>
      </c>
      <c r="BH212">
        <f t="shared" si="47"/>
        <v>0</v>
      </c>
      <c r="BI212" s="42">
        <f t="shared" si="48"/>
        <v>0</v>
      </c>
    </row>
    <row r="213" spans="5:61" ht="13.2" x14ac:dyDescent="0.25">
      <c r="E213" t="str">
        <f t="shared" si="49"/>
        <v/>
      </c>
      <c r="F213">
        <f t="shared" si="14"/>
        <v>0</v>
      </c>
      <c r="G213">
        <v>9</v>
      </c>
      <c r="H213" s="27" t="str">
        <f t="shared" si="57"/>
        <v/>
      </c>
      <c r="I213" s="28"/>
      <c r="J213" s="59"/>
      <c r="K213" s="60"/>
      <c r="L213" s="59"/>
      <c r="M213" s="60"/>
      <c r="N213" s="28"/>
      <c r="O213" s="28"/>
      <c r="P213" s="36"/>
      <c r="Q213" s="28"/>
      <c r="S213" s="47">
        <f t="shared" si="51"/>
        <v>0</v>
      </c>
      <c r="T213">
        <f t="shared" si="15"/>
        <v>91</v>
      </c>
      <c r="U213">
        <f t="shared" si="16"/>
        <v>92</v>
      </c>
      <c r="V213">
        <f t="shared" si="17"/>
        <v>93</v>
      </c>
      <c r="W213">
        <f t="shared" si="18"/>
        <v>94</v>
      </c>
      <c r="X213">
        <f t="shared" si="19"/>
        <v>95</v>
      </c>
      <c r="Y213">
        <f t="shared" si="20"/>
        <v>96</v>
      </c>
      <c r="Z213">
        <f t="shared" si="21"/>
        <v>97</v>
      </c>
      <c r="AA213">
        <f t="shared" si="22"/>
        <v>98</v>
      </c>
      <c r="AB213" s="42">
        <f t="shared" si="23"/>
        <v>99</v>
      </c>
      <c r="AC213" s="41">
        <f t="shared" si="52"/>
        <v>0</v>
      </c>
      <c r="AD213">
        <f t="shared" si="24"/>
        <v>0</v>
      </c>
      <c r="AE213">
        <f t="shared" si="25"/>
        <v>0</v>
      </c>
      <c r="AF213">
        <f t="shared" si="26"/>
        <v>0</v>
      </c>
      <c r="AG213">
        <f t="shared" si="27"/>
        <v>0</v>
      </c>
      <c r="AH213">
        <f t="shared" si="28"/>
        <v>0</v>
      </c>
      <c r="AI213">
        <f t="shared" si="29"/>
        <v>0</v>
      </c>
      <c r="AJ213">
        <f t="shared" si="30"/>
        <v>0</v>
      </c>
      <c r="AK213">
        <f t="shared" si="31"/>
        <v>0</v>
      </c>
      <c r="AL213">
        <f t="shared" si="32"/>
        <v>0</v>
      </c>
      <c r="AM213" s="42"/>
      <c r="AN213">
        <f t="shared" si="53"/>
        <v>0</v>
      </c>
      <c r="AP213" s="46">
        <f t="shared" si="54"/>
        <v>9</v>
      </c>
      <c r="AQ213">
        <f t="shared" si="55"/>
        <v>1</v>
      </c>
      <c r="AR213">
        <f t="shared" si="33"/>
        <v>1</v>
      </c>
      <c r="AS213">
        <f t="shared" si="34"/>
        <v>1</v>
      </c>
      <c r="AT213">
        <f t="shared" si="35"/>
        <v>1</v>
      </c>
      <c r="AU213">
        <f t="shared" si="36"/>
        <v>1</v>
      </c>
      <c r="AV213">
        <f t="shared" si="37"/>
        <v>1</v>
      </c>
      <c r="AW213">
        <f t="shared" si="37"/>
        <v>1</v>
      </c>
      <c r="AX213">
        <f t="shared" si="38"/>
        <v>1</v>
      </c>
      <c r="AY213" s="42">
        <f t="shared" si="39"/>
        <v>1</v>
      </c>
      <c r="AZ213">
        <f t="shared" si="56"/>
        <v>0</v>
      </c>
      <c r="BA213" s="46">
        <f t="shared" si="40"/>
        <v>0</v>
      </c>
      <c r="BB213">
        <f t="shared" si="41"/>
        <v>0</v>
      </c>
      <c r="BC213">
        <f t="shared" si="42"/>
        <v>0</v>
      </c>
      <c r="BD213">
        <f t="shared" si="43"/>
        <v>0</v>
      </c>
      <c r="BE213">
        <f t="shared" si="44"/>
        <v>0</v>
      </c>
      <c r="BF213">
        <f t="shared" si="45"/>
        <v>0</v>
      </c>
      <c r="BG213">
        <f t="shared" si="46"/>
        <v>0</v>
      </c>
      <c r="BH213">
        <f t="shared" si="47"/>
        <v>0</v>
      </c>
      <c r="BI213" s="42">
        <f t="shared" si="48"/>
        <v>0</v>
      </c>
    </row>
    <row r="214" spans="5:61" ht="13.2" x14ac:dyDescent="0.25">
      <c r="E214" t="str">
        <f t="shared" si="49"/>
        <v/>
      </c>
      <c r="F214">
        <f t="shared" si="14"/>
        <v>0</v>
      </c>
      <c r="G214">
        <v>10</v>
      </c>
      <c r="H214" s="27" t="str">
        <f t="shared" si="57"/>
        <v/>
      </c>
      <c r="I214" s="28"/>
      <c r="J214" s="59"/>
      <c r="K214" s="60"/>
      <c r="L214" s="59"/>
      <c r="M214" s="60"/>
      <c r="N214" s="28"/>
      <c r="O214" s="28"/>
      <c r="P214" s="36"/>
      <c r="Q214" s="28"/>
      <c r="S214" s="47">
        <f t="shared" si="51"/>
        <v>0</v>
      </c>
      <c r="T214">
        <f t="shared" si="15"/>
        <v>91</v>
      </c>
      <c r="U214">
        <f t="shared" si="16"/>
        <v>92</v>
      </c>
      <c r="V214">
        <f t="shared" si="17"/>
        <v>93</v>
      </c>
      <c r="W214">
        <f t="shared" si="18"/>
        <v>94</v>
      </c>
      <c r="X214">
        <f t="shared" si="19"/>
        <v>95</v>
      </c>
      <c r="Y214">
        <f t="shared" si="20"/>
        <v>96</v>
      </c>
      <c r="Z214">
        <f t="shared" si="21"/>
        <v>97</v>
      </c>
      <c r="AA214">
        <f t="shared" si="22"/>
        <v>98</v>
      </c>
      <c r="AB214" s="42">
        <f t="shared" si="23"/>
        <v>99</v>
      </c>
      <c r="AC214" s="41">
        <f t="shared" si="52"/>
        <v>0</v>
      </c>
      <c r="AD214">
        <f t="shared" si="24"/>
        <v>0</v>
      </c>
      <c r="AE214">
        <f t="shared" si="25"/>
        <v>0</v>
      </c>
      <c r="AF214">
        <f t="shared" si="26"/>
        <v>0</v>
      </c>
      <c r="AG214">
        <f t="shared" si="27"/>
        <v>0</v>
      </c>
      <c r="AH214">
        <f t="shared" si="28"/>
        <v>0</v>
      </c>
      <c r="AI214">
        <f t="shared" si="29"/>
        <v>0</v>
      </c>
      <c r="AJ214">
        <f t="shared" si="30"/>
        <v>0</v>
      </c>
      <c r="AK214">
        <f t="shared" si="31"/>
        <v>0</v>
      </c>
      <c r="AL214">
        <f t="shared" si="32"/>
        <v>0</v>
      </c>
      <c r="AM214" s="42"/>
      <c r="AN214">
        <f t="shared" si="53"/>
        <v>0</v>
      </c>
      <c r="AP214" s="46">
        <f t="shared" si="54"/>
        <v>9</v>
      </c>
      <c r="AQ214">
        <f t="shared" si="55"/>
        <v>1</v>
      </c>
      <c r="AR214">
        <f t="shared" si="33"/>
        <v>1</v>
      </c>
      <c r="AS214">
        <f t="shared" si="34"/>
        <v>1</v>
      </c>
      <c r="AT214">
        <f t="shared" si="35"/>
        <v>1</v>
      </c>
      <c r="AU214">
        <f t="shared" si="36"/>
        <v>1</v>
      </c>
      <c r="AV214">
        <f t="shared" si="37"/>
        <v>1</v>
      </c>
      <c r="AW214">
        <f t="shared" si="37"/>
        <v>1</v>
      </c>
      <c r="AX214">
        <f t="shared" si="38"/>
        <v>1</v>
      </c>
      <c r="AY214" s="42">
        <f t="shared" si="39"/>
        <v>1</v>
      </c>
      <c r="AZ214">
        <f t="shared" si="56"/>
        <v>0</v>
      </c>
      <c r="BA214" s="46">
        <f t="shared" si="40"/>
        <v>0</v>
      </c>
      <c r="BB214">
        <f t="shared" si="41"/>
        <v>0</v>
      </c>
      <c r="BC214">
        <f t="shared" si="42"/>
        <v>0</v>
      </c>
      <c r="BD214">
        <f t="shared" si="43"/>
        <v>0</v>
      </c>
      <c r="BE214">
        <f t="shared" si="44"/>
        <v>0</v>
      </c>
      <c r="BF214">
        <f t="shared" si="45"/>
        <v>0</v>
      </c>
      <c r="BG214">
        <f t="shared" si="46"/>
        <v>0</v>
      </c>
      <c r="BH214">
        <f t="shared" si="47"/>
        <v>0</v>
      </c>
      <c r="BI214" s="42">
        <f t="shared" si="48"/>
        <v>0</v>
      </c>
    </row>
    <row r="215" spans="5:61" ht="13.2" x14ac:dyDescent="0.25">
      <c r="E215" t="str">
        <f t="shared" si="49"/>
        <v/>
      </c>
      <c r="F215">
        <f t="shared" si="14"/>
        <v>0</v>
      </c>
      <c r="G215">
        <v>11</v>
      </c>
      <c r="H215" s="27" t="str">
        <f t="shared" si="57"/>
        <v/>
      </c>
      <c r="I215" s="28"/>
      <c r="J215" s="59"/>
      <c r="K215" s="60"/>
      <c r="L215" s="59"/>
      <c r="M215" s="60"/>
      <c r="N215" s="28"/>
      <c r="O215" s="28"/>
      <c r="P215" s="36"/>
      <c r="Q215" s="28"/>
      <c r="S215" s="47">
        <f t="shared" si="51"/>
        <v>0</v>
      </c>
      <c r="T215">
        <f t="shared" si="15"/>
        <v>91</v>
      </c>
      <c r="U215">
        <f t="shared" si="16"/>
        <v>92</v>
      </c>
      <c r="V215">
        <f t="shared" si="17"/>
        <v>93</v>
      </c>
      <c r="W215">
        <f t="shared" si="18"/>
        <v>94</v>
      </c>
      <c r="X215">
        <f t="shared" si="19"/>
        <v>95</v>
      </c>
      <c r="Y215">
        <f t="shared" si="20"/>
        <v>96</v>
      </c>
      <c r="Z215">
        <f t="shared" si="21"/>
        <v>97</v>
      </c>
      <c r="AA215">
        <f t="shared" si="22"/>
        <v>98</v>
      </c>
      <c r="AB215" s="42">
        <f t="shared" si="23"/>
        <v>99</v>
      </c>
      <c r="AC215" s="41">
        <f t="shared" si="52"/>
        <v>0</v>
      </c>
      <c r="AD215">
        <f t="shared" si="24"/>
        <v>0</v>
      </c>
      <c r="AE215">
        <f t="shared" si="25"/>
        <v>0</v>
      </c>
      <c r="AF215">
        <f t="shared" si="26"/>
        <v>0</v>
      </c>
      <c r="AG215">
        <f t="shared" si="27"/>
        <v>0</v>
      </c>
      <c r="AH215">
        <f t="shared" si="28"/>
        <v>0</v>
      </c>
      <c r="AI215">
        <f t="shared" si="29"/>
        <v>0</v>
      </c>
      <c r="AJ215">
        <f t="shared" si="30"/>
        <v>0</v>
      </c>
      <c r="AK215">
        <f t="shared" si="31"/>
        <v>0</v>
      </c>
      <c r="AL215">
        <f t="shared" si="32"/>
        <v>0</v>
      </c>
      <c r="AM215" s="42"/>
      <c r="AN215">
        <f t="shared" si="53"/>
        <v>0</v>
      </c>
      <c r="AP215" s="46">
        <f t="shared" si="54"/>
        <v>9</v>
      </c>
      <c r="AQ215">
        <f t="shared" si="55"/>
        <v>1</v>
      </c>
      <c r="AR215">
        <f t="shared" si="33"/>
        <v>1</v>
      </c>
      <c r="AS215">
        <f t="shared" si="34"/>
        <v>1</v>
      </c>
      <c r="AT215">
        <f t="shared" si="35"/>
        <v>1</v>
      </c>
      <c r="AU215">
        <f t="shared" si="36"/>
        <v>1</v>
      </c>
      <c r="AV215">
        <f t="shared" si="37"/>
        <v>1</v>
      </c>
      <c r="AW215">
        <f t="shared" si="37"/>
        <v>1</v>
      </c>
      <c r="AX215">
        <f t="shared" si="38"/>
        <v>1</v>
      </c>
      <c r="AY215" s="42">
        <f t="shared" si="39"/>
        <v>1</v>
      </c>
      <c r="AZ215">
        <f t="shared" si="56"/>
        <v>0</v>
      </c>
      <c r="BA215" s="46">
        <f t="shared" si="40"/>
        <v>0</v>
      </c>
      <c r="BB215">
        <f t="shared" si="41"/>
        <v>0</v>
      </c>
      <c r="BC215">
        <f t="shared" si="42"/>
        <v>0</v>
      </c>
      <c r="BD215">
        <f t="shared" si="43"/>
        <v>0</v>
      </c>
      <c r="BE215">
        <f t="shared" si="44"/>
        <v>0</v>
      </c>
      <c r="BF215">
        <f t="shared" si="45"/>
        <v>0</v>
      </c>
      <c r="BG215">
        <f t="shared" si="46"/>
        <v>0</v>
      </c>
      <c r="BH215">
        <f t="shared" si="47"/>
        <v>0</v>
      </c>
      <c r="BI215" s="42">
        <f t="shared" si="48"/>
        <v>0</v>
      </c>
    </row>
    <row r="216" spans="5:61" ht="13.2" x14ac:dyDescent="0.25">
      <c r="E216" t="str">
        <f t="shared" si="49"/>
        <v/>
      </c>
      <c r="F216">
        <f t="shared" si="14"/>
        <v>0</v>
      </c>
      <c r="G216">
        <v>12</v>
      </c>
      <c r="H216" s="27" t="str">
        <f t="shared" si="57"/>
        <v/>
      </c>
      <c r="I216" s="28"/>
      <c r="J216" s="59"/>
      <c r="K216" s="60"/>
      <c r="L216" s="59"/>
      <c r="M216" s="60"/>
      <c r="N216" s="28"/>
      <c r="O216" s="28"/>
      <c r="P216" s="36"/>
      <c r="Q216" s="28"/>
      <c r="S216" s="47">
        <f t="shared" si="51"/>
        <v>0</v>
      </c>
      <c r="T216">
        <f t="shared" si="15"/>
        <v>91</v>
      </c>
      <c r="U216">
        <f t="shared" si="16"/>
        <v>92</v>
      </c>
      <c r="V216">
        <f t="shared" si="17"/>
        <v>93</v>
      </c>
      <c r="W216">
        <f t="shared" si="18"/>
        <v>94</v>
      </c>
      <c r="X216">
        <f t="shared" si="19"/>
        <v>95</v>
      </c>
      <c r="Y216">
        <f t="shared" si="20"/>
        <v>96</v>
      </c>
      <c r="Z216">
        <f t="shared" si="21"/>
        <v>97</v>
      </c>
      <c r="AA216">
        <f t="shared" si="22"/>
        <v>98</v>
      </c>
      <c r="AB216" s="42">
        <f t="shared" si="23"/>
        <v>99</v>
      </c>
      <c r="AC216" s="41">
        <f t="shared" si="52"/>
        <v>0</v>
      </c>
      <c r="AD216">
        <f t="shared" si="24"/>
        <v>0</v>
      </c>
      <c r="AE216">
        <f t="shared" si="25"/>
        <v>0</v>
      </c>
      <c r="AF216">
        <f t="shared" si="26"/>
        <v>0</v>
      </c>
      <c r="AG216">
        <f t="shared" si="27"/>
        <v>0</v>
      </c>
      <c r="AH216">
        <f t="shared" si="28"/>
        <v>0</v>
      </c>
      <c r="AI216">
        <f t="shared" si="29"/>
        <v>0</v>
      </c>
      <c r="AJ216">
        <f t="shared" si="30"/>
        <v>0</v>
      </c>
      <c r="AK216">
        <f t="shared" si="31"/>
        <v>0</v>
      </c>
      <c r="AL216">
        <f t="shared" si="32"/>
        <v>0</v>
      </c>
      <c r="AM216" s="42"/>
      <c r="AN216">
        <f t="shared" si="53"/>
        <v>0</v>
      </c>
      <c r="AP216" s="46">
        <f t="shared" si="54"/>
        <v>9</v>
      </c>
      <c r="AQ216">
        <f t="shared" si="55"/>
        <v>1</v>
      </c>
      <c r="AR216">
        <f t="shared" si="33"/>
        <v>1</v>
      </c>
      <c r="AS216">
        <f t="shared" si="34"/>
        <v>1</v>
      </c>
      <c r="AT216">
        <f t="shared" si="35"/>
        <v>1</v>
      </c>
      <c r="AU216">
        <f t="shared" si="36"/>
        <v>1</v>
      </c>
      <c r="AV216">
        <f t="shared" si="37"/>
        <v>1</v>
      </c>
      <c r="AW216">
        <f t="shared" si="37"/>
        <v>1</v>
      </c>
      <c r="AX216">
        <f t="shared" si="38"/>
        <v>1</v>
      </c>
      <c r="AY216" s="42">
        <f t="shared" si="39"/>
        <v>1</v>
      </c>
      <c r="AZ216">
        <f t="shared" si="56"/>
        <v>0</v>
      </c>
      <c r="BA216" s="46">
        <f t="shared" si="40"/>
        <v>0</v>
      </c>
      <c r="BB216">
        <f t="shared" si="41"/>
        <v>0</v>
      </c>
      <c r="BC216">
        <f t="shared" si="42"/>
        <v>0</v>
      </c>
      <c r="BD216">
        <f t="shared" si="43"/>
        <v>0</v>
      </c>
      <c r="BE216">
        <f t="shared" si="44"/>
        <v>0</v>
      </c>
      <c r="BF216">
        <f t="shared" si="45"/>
        <v>0</v>
      </c>
      <c r="BG216">
        <f t="shared" si="46"/>
        <v>0</v>
      </c>
      <c r="BH216">
        <f t="shared" si="47"/>
        <v>0</v>
      </c>
      <c r="BI216" s="42">
        <f t="shared" si="48"/>
        <v>0</v>
      </c>
    </row>
    <row r="217" spans="5:61" ht="13.2" x14ac:dyDescent="0.25">
      <c r="E217" t="str">
        <f t="shared" si="49"/>
        <v/>
      </c>
      <c r="F217">
        <f t="shared" si="14"/>
        <v>0</v>
      </c>
      <c r="G217">
        <v>13</v>
      </c>
      <c r="H217" s="27" t="str">
        <f t="shared" si="57"/>
        <v/>
      </c>
      <c r="I217" s="28"/>
      <c r="J217" s="62"/>
      <c r="K217" s="60"/>
      <c r="L217" s="62"/>
      <c r="M217" s="60"/>
      <c r="N217" s="28"/>
      <c r="O217" s="28"/>
      <c r="P217" s="28"/>
      <c r="Q217" s="28"/>
      <c r="S217" s="47">
        <f t="shared" si="51"/>
        <v>0</v>
      </c>
      <c r="T217">
        <f t="shared" si="15"/>
        <v>91</v>
      </c>
      <c r="U217">
        <f t="shared" si="16"/>
        <v>92</v>
      </c>
      <c r="V217">
        <f t="shared" si="17"/>
        <v>93</v>
      </c>
      <c r="W217">
        <f t="shared" si="18"/>
        <v>94</v>
      </c>
      <c r="X217">
        <f t="shared" si="19"/>
        <v>95</v>
      </c>
      <c r="Y217">
        <f t="shared" si="20"/>
        <v>96</v>
      </c>
      <c r="Z217">
        <f t="shared" si="21"/>
        <v>97</v>
      </c>
      <c r="AA217">
        <f t="shared" si="22"/>
        <v>98</v>
      </c>
      <c r="AB217" s="42">
        <f t="shared" si="23"/>
        <v>99</v>
      </c>
      <c r="AC217" s="41">
        <f t="shared" si="52"/>
        <v>0</v>
      </c>
      <c r="AD217">
        <f t="shared" si="24"/>
        <v>0</v>
      </c>
      <c r="AE217">
        <f t="shared" si="25"/>
        <v>0</v>
      </c>
      <c r="AF217">
        <f t="shared" si="26"/>
        <v>0</v>
      </c>
      <c r="AG217">
        <f t="shared" si="27"/>
        <v>0</v>
      </c>
      <c r="AH217">
        <f t="shared" si="28"/>
        <v>0</v>
      </c>
      <c r="AI217">
        <f t="shared" si="29"/>
        <v>0</v>
      </c>
      <c r="AJ217">
        <f t="shared" si="30"/>
        <v>0</v>
      </c>
      <c r="AK217">
        <f t="shared" si="31"/>
        <v>0</v>
      </c>
      <c r="AL217">
        <f t="shared" si="32"/>
        <v>0</v>
      </c>
      <c r="AM217" s="42"/>
      <c r="AN217">
        <f t="shared" si="53"/>
        <v>0</v>
      </c>
      <c r="AP217" s="46">
        <f t="shared" si="54"/>
        <v>9</v>
      </c>
      <c r="AQ217">
        <f t="shared" si="55"/>
        <v>1</v>
      </c>
      <c r="AR217">
        <f t="shared" si="33"/>
        <v>1</v>
      </c>
      <c r="AS217">
        <f t="shared" si="34"/>
        <v>1</v>
      </c>
      <c r="AT217">
        <f t="shared" si="35"/>
        <v>1</v>
      </c>
      <c r="AU217">
        <f t="shared" si="36"/>
        <v>1</v>
      </c>
      <c r="AV217">
        <f t="shared" si="37"/>
        <v>1</v>
      </c>
      <c r="AW217">
        <f t="shared" si="37"/>
        <v>1</v>
      </c>
      <c r="AX217">
        <f t="shared" si="38"/>
        <v>1</v>
      </c>
      <c r="AY217" s="42">
        <f t="shared" si="39"/>
        <v>1</v>
      </c>
      <c r="AZ217">
        <f t="shared" si="56"/>
        <v>0</v>
      </c>
      <c r="BA217" s="46">
        <f t="shared" si="40"/>
        <v>0</v>
      </c>
      <c r="BB217">
        <f t="shared" si="41"/>
        <v>0</v>
      </c>
      <c r="BC217">
        <f t="shared" si="42"/>
        <v>0</v>
      </c>
      <c r="BD217">
        <f t="shared" si="43"/>
        <v>0</v>
      </c>
      <c r="BE217">
        <f t="shared" si="44"/>
        <v>0</v>
      </c>
      <c r="BF217">
        <f t="shared" si="45"/>
        <v>0</v>
      </c>
      <c r="BG217">
        <f t="shared" si="46"/>
        <v>0</v>
      </c>
      <c r="BH217">
        <f t="shared" si="47"/>
        <v>0</v>
      </c>
      <c r="BI217" s="42">
        <f t="shared" si="48"/>
        <v>0</v>
      </c>
    </row>
    <row r="218" spans="5:61" ht="13.2" x14ac:dyDescent="0.25">
      <c r="E218" t="str">
        <f t="shared" si="49"/>
        <v/>
      </c>
      <c r="F218">
        <f t="shared" si="14"/>
        <v>0</v>
      </c>
      <c r="G218">
        <v>14</v>
      </c>
      <c r="H218" s="27" t="str">
        <f t="shared" si="57"/>
        <v/>
      </c>
      <c r="I218" s="28"/>
      <c r="J218" s="62"/>
      <c r="K218" s="61"/>
      <c r="L218" s="62"/>
      <c r="M218" s="60"/>
      <c r="N218" s="28"/>
      <c r="O218" s="28"/>
      <c r="P218" s="28"/>
      <c r="Q218" s="28"/>
      <c r="S218" s="47">
        <f t="shared" si="51"/>
        <v>0</v>
      </c>
      <c r="T218">
        <f t="shared" si="15"/>
        <v>91</v>
      </c>
      <c r="U218">
        <f t="shared" si="16"/>
        <v>92</v>
      </c>
      <c r="V218">
        <f t="shared" si="17"/>
        <v>93</v>
      </c>
      <c r="W218">
        <f t="shared" si="18"/>
        <v>94</v>
      </c>
      <c r="X218">
        <f t="shared" si="19"/>
        <v>95</v>
      </c>
      <c r="Y218">
        <f t="shared" si="20"/>
        <v>96</v>
      </c>
      <c r="Z218">
        <f t="shared" si="21"/>
        <v>97</v>
      </c>
      <c r="AA218">
        <f t="shared" si="22"/>
        <v>98</v>
      </c>
      <c r="AB218" s="42">
        <f t="shared" si="23"/>
        <v>99</v>
      </c>
      <c r="AC218" s="41">
        <f t="shared" si="52"/>
        <v>0</v>
      </c>
      <c r="AD218">
        <f t="shared" si="24"/>
        <v>0</v>
      </c>
      <c r="AE218">
        <f t="shared" si="25"/>
        <v>0</v>
      </c>
      <c r="AF218">
        <f t="shared" si="26"/>
        <v>0</v>
      </c>
      <c r="AG218">
        <f t="shared" si="27"/>
        <v>0</v>
      </c>
      <c r="AH218">
        <f t="shared" si="28"/>
        <v>0</v>
      </c>
      <c r="AI218">
        <f t="shared" si="29"/>
        <v>0</v>
      </c>
      <c r="AJ218">
        <f t="shared" si="30"/>
        <v>0</v>
      </c>
      <c r="AK218">
        <f t="shared" si="31"/>
        <v>0</v>
      </c>
      <c r="AL218">
        <f t="shared" si="32"/>
        <v>0</v>
      </c>
      <c r="AM218" s="42"/>
      <c r="AN218">
        <f t="shared" si="53"/>
        <v>0</v>
      </c>
      <c r="AP218" s="46">
        <f t="shared" si="54"/>
        <v>9</v>
      </c>
      <c r="AQ218">
        <f t="shared" si="55"/>
        <v>1</v>
      </c>
      <c r="AR218">
        <f t="shared" si="33"/>
        <v>1</v>
      </c>
      <c r="AS218">
        <f t="shared" si="34"/>
        <v>1</v>
      </c>
      <c r="AT218">
        <f t="shared" si="35"/>
        <v>1</v>
      </c>
      <c r="AU218">
        <f t="shared" si="36"/>
        <v>1</v>
      </c>
      <c r="AV218">
        <f t="shared" si="37"/>
        <v>1</v>
      </c>
      <c r="AW218">
        <f t="shared" si="37"/>
        <v>1</v>
      </c>
      <c r="AX218">
        <f t="shared" si="38"/>
        <v>1</v>
      </c>
      <c r="AY218" s="42">
        <f t="shared" si="39"/>
        <v>1</v>
      </c>
      <c r="AZ218">
        <f t="shared" si="56"/>
        <v>0</v>
      </c>
      <c r="BA218" s="46">
        <f t="shared" si="40"/>
        <v>0</v>
      </c>
      <c r="BB218">
        <f t="shared" si="41"/>
        <v>0</v>
      </c>
      <c r="BC218">
        <f t="shared" si="42"/>
        <v>0</v>
      </c>
      <c r="BD218">
        <f t="shared" si="43"/>
        <v>0</v>
      </c>
      <c r="BE218">
        <f t="shared" si="44"/>
        <v>0</v>
      </c>
      <c r="BF218">
        <f t="shared" si="45"/>
        <v>0</v>
      </c>
      <c r="BG218">
        <f t="shared" si="46"/>
        <v>0</v>
      </c>
      <c r="BH218">
        <f t="shared" si="47"/>
        <v>0</v>
      </c>
      <c r="BI218" s="42">
        <f t="shared" si="48"/>
        <v>0</v>
      </c>
    </row>
    <row r="219" spans="5:61" ht="13.2" x14ac:dyDescent="0.25">
      <c r="E219" t="str">
        <f t="shared" si="49"/>
        <v/>
      </c>
      <c r="F219">
        <f t="shared" si="14"/>
        <v>0</v>
      </c>
      <c r="G219">
        <v>15</v>
      </c>
      <c r="H219" s="27" t="str">
        <f t="shared" si="57"/>
        <v/>
      </c>
      <c r="I219" s="28"/>
      <c r="J219" s="62"/>
      <c r="K219" s="61"/>
      <c r="L219" s="62"/>
      <c r="M219" s="61"/>
      <c r="N219" s="28"/>
      <c r="O219" s="28"/>
      <c r="P219" s="28"/>
      <c r="Q219" s="28"/>
      <c r="S219" s="47">
        <f t="shared" si="51"/>
        <v>0</v>
      </c>
      <c r="T219">
        <f t="shared" si="15"/>
        <v>91</v>
      </c>
      <c r="U219">
        <f t="shared" si="16"/>
        <v>92</v>
      </c>
      <c r="V219">
        <f t="shared" si="17"/>
        <v>93</v>
      </c>
      <c r="W219">
        <f t="shared" si="18"/>
        <v>94</v>
      </c>
      <c r="X219">
        <f t="shared" si="19"/>
        <v>95</v>
      </c>
      <c r="Y219">
        <f t="shared" si="20"/>
        <v>96</v>
      </c>
      <c r="Z219">
        <f t="shared" si="21"/>
        <v>97</v>
      </c>
      <c r="AA219">
        <f t="shared" si="22"/>
        <v>98</v>
      </c>
      <c r="AB219" s="42">
        <f t="shared" si="23"/>
        <v>99</v>
      </c>
      <c r="AC219" s="41">
        <f t="shared" si="52"/>
        <v>0</v>
      </c>
      <c r="AD219">
        <f t="shared" si="24"/>
        <v>0</v>
      </c>
      <c r="AE219">
        <f t="shared" si="25"/>
        <v>0</v>
      </c>
      <c r="AF219">
        <f t="shared" si="26"/>
        <v>0</v>
      </c>
      <c r="AG219">
        <f t="shared" si="27"/>
        <v>0</v>
      </c>
      <c r="AH219">
        <f t="shared" si="28"/>
        <v>0</v>
      </c>
      <c r="AI219">
        <f t="shared" si="29"/>
        <v>0</v>
      </c>
      <c r="AJ219">
        <f t="shared" si="30"/>
        <v>0</v>
      </c>
      <c r="AK219">
        <f t="shared" si="31"/>
        <v>0</v>
      </c>
      <c r="AL219">
        <f t="shared" si="32"/>
        <v>0</v>
      </c>
      <c r="AM219" s="42"/>
      <c r="AN219">
        <f t="shared" si="53"/>
        <v>0</v>
      </c>
      <c r="AP219" s="46">
        <f t="shared" si="54"/>
        <v>9</v>
      </c>
      <c r="AQ219">
        <f t="shared" si="55"/>
        <v>1</v>
      </c>
      <c r="AR219">
        <f t="shared" si="33"/>
        <v>1</v>
      </c>
      <c r="AS219">
        <f t="shared" si="34"/>
        <v>1</v>
      </c>
      <c r="AT219">
        <f t="shared" si="35"/>
        <v>1</v>
      </c>
      <c r="AU219">
        <f t="shared" si="36"/>
        <v>1</v>
      </c>
      <c r="AV219">
        <f t="shared" si="37"/>
        <v>1</v>
      </c>
      <c r="AW219">
        <f t="shared" si="37"/>
        <v>1</v>
      </c>
      <c r="AX219">
        <f t="shared" si="38"/>
        <v>1</v>
      </c>
      <c r="AY219" s="42">
        <f t="shared" si="39"/>
        <v>1</v>
      </c>
      <c r="AZ219">
        <f t="shared" si="56"/>
        <v>0</v>
      </c>
      <c r="BA219" s="46">
        <f t="shared" si="40"/>
        <v>0</v>
      </c>
      <c r="BB219">
        <f t="shared" si="41"/>
        <v>0</v>
      </c>
      <c r="BC219">
        <f t="shared" si="42"/>
        <v>0</v>
      </c>
      <c r="BD219">
        <f t="shared" si="43"/>
        <v>0</v>
      </c>
      <c r="BE219">
        <f t="shared" si="44"/>
        <v>0</v>
      </c>
      <c r="BF219">
        <f t="shared" si="45"/>
        <v>0</v>
      </c>
      <c r="BG219">
        <f t="shared" si="46"/>
        <v>0</v>
      </c>
      <c r="BH219">
        <f t="shared" si="47"/>
        <v>0</v>
      </c>
      <c r="BI219" s="42">
        <f t="shared" si="48"/>
        <v>0</v>
      </c>
    </row>
    <row r="220" spans="5:61" ht="13.2" x14ac:dyDescent="0.25">
      <c r="E220" t="str">
        <f t="shared" si="49"/>
        <v/>
      </c>
      <c r="F220">
        <f t="shared" si="14"/>
        <v>0</v>
      </c>
      <c r="G220">
        <v>16</v>
      </c>
      <c r="H220" s="27" t="str">
        <f t="shared" si="57"/>
        <v/>
      </c>
      <c r="I220" s="28"/>
      <c r="J220" s="62"/>
      <c r="K220" s="61"/>
      <c r="L220" s="62"/>
      <c r="M220" s="61"/>
      <c r="N220" s="28"/>
      <c r="O220" s="28"/>
      <c r="P220" s="28"/>
      <c r="Q220" s="28"/>
      <c r="S220" s="47">
        <f t="shared" si="51"/>
        <v>0</v>
      </c>
      <c r="T220">
        <f t="shared" si="15"/>
        <v>91</v>
      </c>
      <c r="U220">
        <f t="shared" si="16"/>
        <v>92</v>
      </c>
      <c r="V220">
        <f t="shared" si="17"/>
        <v>93</v>
      </c>
      <c r="W220">
        <f t="shared" si="18"/>
        <v>94</v>
      </c>
      <c r="X220">
        <f t="shared" si="19"/>
        <v>95</v>
      </c>
      <c r="Y220">
        <f t="shared" si="20"/>
        <v>96</v>
      </c>
      <c r="Z220">
        <f t="shared" si="21"/>
        <v>97</v>
      </c>
      <c r="AA220">
        <f t="shared" si="22"/>
        <v>98</v>
      </c>
      <c r="AB220" s="42">
        <f t="shared" si="23"/>
        <v>99</v>
      </c>
      <c r="AC220" s="41">
        <f t="shared" si="52"/>
        <v>0</v>
      </c>
      <c r="AD220">
        <f t="shared" si="24"/>
        <v>0</v>
      </c>
      <c r="AE220">
        <f t="shared" si="25"/>
        <v>0</v>
      </c>
      <c r="AF220">
        <f t="shared" si="26"/>
        <v>0</v>
      </c>
      <c r="AG220">
        <f t="shared" si="27"/>
        <v>0</v>
      </c>
      <c r="AH220">
        <f t="shared" si="28"/>
        <v>0</v>
      </c>
      <c r="AI220">
        <f t="shared" si="29"/>
        <v>0</v>
      </c>
      <c r="AJ220">
        <f t="shared" si="30"/>
        <v>0</v>
      </c>
      <c r="AK220">
        <f t="shared" si="31"/>
        <v>0</v>
      </c>
      <c r="AL220">
        <f t="shared" si="32"/>
        <v>0</v>
      </c>
      <c r="AM220" s="42"/>
      <c r="AN220">
        <f t="shared" si="53"/>
        <v>0</v>
      </c>
      <c r="AP220" s="46">
        <f t="shared" si="54"/>
        <v>9</v>
      </c>
      <c r="AQ220">
        <f t="shared" si="55"/>
        <v>1</v>
      </c>
      <c r="AR220">
        <f t="shared" si="33"/>
        <v>1</v>
      </c>
      <c r="AS220">
        <f t="shared" si="34"/>
        <v>1</v>
      </c>
      <c r="AT220">
        <f t="shared" si="35"/>
        <v>1</v>
      </c>
      <c r="AU220">
        <f t="shared" si="36"/>
        <v>1</v>
      </c>
      <c r="AV220">
        <f t="shared" si="37"/>
        <v>1</v>
      </c>
      <c r="AW220">
        <f t="shared" si="37"/>
        <v>1</v>
      </c>
      <c r="AX220">
        <f t="shared" si="38"/>
        <v>1</v>
      </c>
      <c r="AY220" s="42">
        <f t="shared" si="39"/>
        <v>1</v>
      </c>
      <c r="AZ220">
        <f t="shared" si="56"/>
        <v>0</v>
      </c>
      <c r="BA220" s="46">
        <f t="shared" si="40"/>
        <v>0</v>
      </c>
      <c r="BB220">
        <f t="shared" si="41"/>
        <v>0</v>
      </c>
      <c r="BC220">
        <f t="shared" si="42"/>
        <v>0</v>
      </c>
      <c r="BD220">
        <f t="shared" si="43"/>
        <v>0</v>
      </c>
      <c r="BE220">
        <f t="shared" si="44"/>
        <v>0</v>
      </c>
      <c r="BF220">
        <f t="shared" si="45"/>
        <v>0</v>
      </c>
      <c r="BG220">
        <f t="shared" si="46"/>
        <v>0</v>
      </c>
      <c r="BH220">
        <f t="shared" si="47"/>
        <v>0</v>
      </c>
      <c r="BI220" s="42">
        <f t="shared" si="48"/>
        <v>0</v>
      </c>
    </row>
    <row r="221" spans="5:61" ht="13.2" x14ac:dyDescent="0.25">
      <c r="E221" t="str">
        <f t="shared" si="49"/>
        <v/>
      </c>
      <c r="F221">
        <f t="shared" si="14"/>
        <v>0</v>
      </c>
      <c r="G221">
        <v>17</v>
      </c>
      <c r="H221" s="27" t="str">
        <f t="shared" si="57"/>
        <v/>
      </c>
      <c r="I221" s="28"/>
      <c r="J221" s="62"/>
      <c r="K221" s="61"/>
      <c r="L221" s="62"/>
      <c r="M221" s="61"/>
      <c r="N221" s="28"/>
      <c r="O221" s="28"/>
      <c r="P221" s="28"/>
      <c r="Q221" s="28"/>
      <c r="S221" s="47">
        <f t="shared" si="51"/>
        <v>0</v>
      </c>
      <c r="T221">
        <f t="shared" si="15"/>
        <v>91</v>
      </c>
      <c r="U221">
        <f t="shared" si="16"/>
        <v>92</v>
      </c>
      <c r="V221">
        <f t="shared" si="17"/>
        <v>93</v>
      </c>
      <c r="W221">
        <f t="shared" si="18"/>
        <v>94</v>
      </c>
      <c r="X221">
        <f t="shared" si="19"/>
        <v>95</v>
      </c>
      <c r="Y221">
        <f t="shared" si="20"/>
        <v>96</v>
      </c>
      <c r="Z221">
        <f t="shared" si="21"/>
        <v>97</v>
      </c>
      <c r="AA221">
        <f t="shared" si="22"/>
        <v>98</v>
      </c>
      <c r="AB221" s="42">
        <f t="shared" si="23"/>
        <v>99</v>
      </c>
      <c r="AC221" s="41">
        <f t="shared" si="52"/>
        <v>0</v>
      </c>
      <c r="AD221">
        <f t="shared" si="24"/>
        <v>0</v>
      </c>
      <c r="AE221">
        <f t="shared" si="25"/>
        <v>0</v>
      </c>
      <c r="AF221">
        <f t="shared" si="26"/>
        <v>0</v>
      </c>
      <c r="AG221">
        <f t="shared" si="27"/>
        <v>0</v>
      </c>
      <c r="AH221">
        <f t="shared" si="28"/>
        <v>0</v>
      </c>
      <c r="AI221">
        <f t="shared" si="29"/>
        <v>0</v>
      </c>
      <c r="AJ221">
        <f t="shared" si="30"/>
        <v>0</v>
      </c>
      <c r="AK221">
        <f t="shared" si="31"/>
        <v>0</v>
      </c>
      <c r="AL221">
        <f t="shared" si="32"/>
        <v>0</v>
      </c>
      <c r="AM221" s="42"/>
      <c r="AN221">
        <f t="shared" si="53"/>
        <v>0</v>
      </c>
      <c r="AP221" s="46">
        <f t="shared" si="54"/>
        <v>9</v>
      </c>
      <c r="AQ221">
        <f t="shared" si="55"/>
        <v>1</v>
      </c>
      <c r="AR221">
        <f t="shared" si="33"/>
        <v>1</v>
      </c>
      <c r="AS221">
        <f t="shared" si="34"/>
        <v>1</v>
      </c>
      <c r="AT221">
        <f t="shared" si="35"/>
        <v>1</v>
      </c>
      <c r="AU221">
        <f t="shared" si="36"/>
        <v>1</v>
      </c>
      <c r="AV221">
        <f t="shared" si="37"/>
        <v>1</v>
      </c>
      <c r="AW221">
        <f t="shared" si="37"/>
        <v>1</v>
      </c>
      <c r="AX221">
        <f t="shared" si="38"/>
        <v>1</v>
      </c>
      <c r="AY221" s="42">
        <f t="shared" si="39"/>
        <v>1</v>
      </c>
      <c r="AZ221">
        <f t="shared" si="56"/>
        <v>0</v>
      </c>
      <c r="BA221" s="46">
        <f t="shared" si="40"/>
        <v>0</v>
      </c>
      <c r="BB221">
        <f t="shared" si="41"/>
        <v>0</v>
      </c>
      <c r="BC221">
        <f t="shared" si="42"/>
        <v>0</v>
      </c>
      <c r="BD221">
        <f t="shared" si="43"/>
        <v>0</v>
      </c>
      <c r="BE221">
        <f t="shared" si="44"/>
        <v>0</v>
      </c>
      <c r="BF221">
        <f t="shared" si="45"/>
        <v>0</v>
      </c>
      <c r="BG221">
        <f t="shared" si="46"/>
        <v>0</v>
      </c>
      <c r="BH221">
        <f t="shared" si="47"/>
        <v>0</v>
      </c>
      <c r="BI221" s="42">
        <f t="shared" si="48"/>
        <v>0</v>
      </c>
    </row>
    <row r="222" spans="5:61" ht="13.2" x14ac:dyDescent="0.25">
      <c r="E222" t="str">
        <f t="shared" si="49"/>
        <v/>
      </c>
      <c r="F222">
        <f t="shared" si="14"/>
        <v>0</v>
      </c>
      <c r="G222">
        <v>18</v>
      </c>
      <c r="H222" s="27" t="str">
        <f t="shared" si="57"/>
        <v/>
      </c>
      <c r="I222" s="28"/>
      <c r="J222" s="62"/>
      <c r="K222" s="61"/>
      <c r="L222" s="62"/>
      <c r="M222" s="61"/>
      <c r="N222" s="28"/>
      <c r="O222" s="28"/>
      <c r="P222" s="28"/>
      <c r="Q222" s="28"/>
      <c r="S222" s="47">
        <f t="shared" si="51"/>
        <v>0</v>
      </c>
      <c r="T222">
        <f t="shared" si="15"/>
        <v>91</v>
      </c>
      <c r="U222">
        <f t="shared" si="16"/>
        <v>92</v>
      </c>
      <c r="V222">
        <f t="shared" si="17"/>
        <v>93</v>
      </c>
      <c r="W222">
        <f t="shared" si="18"/>
        <v>94</v>
      </c>
      <c r="X222">
        <f t="shared" si="19"/>
        <v>95</v>
      </c>
      <c r="Y222">
        <f t="shared" si="20"/>
        <v>96</v>
      </c>
      <c r="Z222">
        <f t="shared" si="21"/>
        <v>97</v>
      </c>
      <c r="AA222">
        <f t="shared" si="22"/>
        <v>98</v>
      </c>
      <c r="AB222" s="42">
        <f t="shared" si="23"/>
        <v>99</v>
      </c>
      <c r="AC222" s="41">
        <f t="shared" si="52"/>
        <v>0</v>
      </c>
      <c r="AD222">
        <f t="shared" si="24"/>
        <v>0</v>
      </c>
      <c r="AE222">
        <f t="shared" si="25"/>
        <v>0</v>
      </c>
      <c r="AF222">
        <f t="shared" si="26"/>
        <v>0</v>
      </c>
      <c r="AG222">
        <f t="shared" si="27"/>
        <v>0</v>
      </c>
      <c r="AH222">
        <f t="shared" si="28"/>
        <v>0</v>
      </c>
      <c r="AI222">
        <f t="shared" si="29"/>
        <v>0</v>
      </c>
      <c r="AJ222">
        <f t="shared" si="30"/>
        <v>0</v>
      </c>
      <c r="AK222">
        <f t="shared" si="31"/>
        <v>0</v>
      </c>
      <c r="AL222">
        <f t="shared" si="32"/>
        <v>0</v>
      </c>
      <c r="AM222" s="42"/>
      <c r="AN222">
        <f t="shared" si="53"/>
        <v>0</v>
      </c>
      <c r="AP222" s="46">
        <f t="shared" si="54"/>
        <v>9</v>
      </c>
      <c r="AQ222">
        <f t="shared" si="55"/>
        <v>1</v>
      </c>
      <c r="AR222">
        <f t="shared" si="33"/>
        <v>1</v>
      </c>
      <c r="AS222">
        <f t="shared" si="34"/>
        <v>1</v>
      </c>
      <c r="AT222">
        <f t="shared" si="35"/>
        <v>1</v>
      </c>
      <c r="AU222">
        <f t="shared" si="36"/>
        <v>1</v>
      </c>
      <c r="AV222">
        <f t="shared" si="37"/>
        <v>1</v>
      </c>
      <c r="AW222">
        <f t="shared" si="37"/>
        <v>1</v>
      </c>
      <c r="AX222">
        <f t="shared" si="38"/>
        <v>1</v>
      </c>
      <c r="AY222" s="42">
        <f t="shared" si="39"/>
        <v>1</v>
      </c>
      <c r="AZ222">
        <f t="shared" si="56"/>
        <v>0</v>
      </c>
      <c r="BA222" s="46">
        <f t="shared" si="40"/>
        <v>0</v>
      </c>
      <c r="BB222">
        <f t="shared" si="41"/>
        <v>0</v>
      </c>
      <c r="BC222">
        <f t="shared" si="42"/>
        <v>0</v>
      </c>
      <c r="BD222">
        <f t="shared" si="43"/>
        <v>0</v>
      </c>
      <c r="BE222">
        <f t="shared" si="44"/>
        <v>0</v>
      </c>
      <c r="BF222">
        <f t="shared" si="45"/>
        <v>0</v>
      </c>
      <c r="BG222">
        <f t="shared" si="46"/>
        <v>0</v>
      </c>
      <c r="BH222">
        <f t="shared" si="47"/>
        <v>0</v>
      </c>
      <c r="BI222" s="42">
        <f t="shared" si="48"/>
        <v>0</v>
      </c>
    </row>
    <row r="223" spans="5:61" ht="13.2" x14ac:dyDescent="0.25">
      <c r="E223" t="str">
        <f t="shared" si="49"/>
        <v/>
      </c>
      <c r="F223">
        <f t="shared" si="14"/>
        <v>0</v>
      </c>
      <c r="G223">
        <v>19</v>
      </c>
      <c r="H223" s="27" t="str">
        <f t="shared" si="57"/>
        <v/>
      </c>
      <c r="I223" s="28"/>
      <c r="J223" s="62"/>
      <c r="K223" s="61"/>
      <c r="L223" s="62"/>
      <c r="M223" s="61"/>
      <c r="N223" s="28"/>
      <c r="O223" s="28"/>
      <c r="P223" s="28"/>
      <c r="Q223" s="28"/>
      <c r="S223" s="47">
        <f t="shared" si="51"/>
        <v>0</v>
      </c>
      <c r="T223">
        <f t="shared" si="15"/>
        <v>91</v>
      </c>
      <c r="U223">
        <f t="shared" si="16"/>
        <v>92</v>
      </c>
      <c r="V223">
        <f t="shared" si="17"/>
        <v>93</v>
      </c>
      <c r="W223">
        <f t="shared" si="18"/>
        <v>94</v>
      </c>
      <c r="X223">
        <f t="shared" si="19"/>
        <v>95</v>
      </c>
      <c r="Y223">
        <f t="shared" si="20"/>
        <v>96</v>
      </c>
      <c r="Z223">
        <f t="shared" si="21"/>
        <v>97</v>
      </c>
      <c r="AA223">
        <f t="shared" si="22"/>
        <v>98</v>
      </c>
      <c r="AB223" s="42">
        <f t="shared" si="23"/>
        <v>99</v>
      </c>
      <c r="AC223" s="41">
        <f t="shared" si="52"/>
        <v>0</v>
      </c>
      <c r="AD223">
        <f t="shared" si="24"/>
        <v>0</v>
      </c>
      <c r="AE223">
        <f t="shared" si="25"/>
        <v>0</v>
      </c>
      <c r="AF223">
        <f t="shared" si="26"/>
        <v>0</v>
      </c>
      <c r="AG223">
        <f t="shared" si="27"/>
        <v>0</v>
      </c>
      <c r="AH223">
        <f t="shared" si="28"/>
        <v>0</v>
      </c>
      <c r="AI223">
        <f t="shared" si="29"/>
        <v>0</v>
      </c>
      <c r="AJ223">
        <f t="shared" si="30"/>
        <v>0</v>
      </c>
      <c r="AK223">
        <f t="shared" si="31"/>
        <v>0</v>
      </c>
      <c r="AL223">
        <f t="shared" si="32"/>
        <v>0</v>
      </c>
      <c r="AM223" s="42"/>
      <c r="AN223">
        <f t="shared" si="53"/>
        <v>0</v>
      </c>
      <c r="AP223" s="46">
        <f t="shared" si="54"/>
        <v>9</v>
      </c>
      <c r="AQ223">
        <f t="shared" si="55"/>
        <v>1</v>
      </c>
      <c r="AR223">
        <f t="shared" si="33"/>
        <v>1</v>
      </c>
      <c r="AS223">
        <f t="shared" si="34"/>
        <v>1</v>
      </c>
      <c r="AT223">
        <f t="shared" si="35"/>
        <v>1</v>
      </c>
      <c r="AU223">
        <f t="shared" si="36"/>
        <v>1</v>
      </c>
      <c r="AV223">
        <f t="shared" si="37"/>
        <v>1</v>
      </c>
      <c r="AW223">
        <f t="shared" si="37"/>
        <v>1</v>
      </c>
      <c r="AX223">
        <f t="shared" si="38"/>
        <v>1</v>
      </c>
      <c r="AY223" s="42">
        <f t="shared" si="39"/>
        <v>1</v>
      </c>
      <c r="AZ223">
        <f t="shared" si="56"/>
        <v>0</v>
      </c>
      <c r="BA223" s="46">
        <f t="shared" si="40"/>
        <v>0</v>
      </c>
      <c r="BB223">
        <f t="shared" si="41"/>
        <v>0</v>
      </c>
      <c r="BC223">
        <f t="shared" si="42"/>
        <v>0</v>
      </c>
      <c r="BD223">
        <f t="shared" si="43"/>
        <v>0</v>
      </c>
      <c r="BE223">
        <f t="shared" si="44"/>
        <v>0</v>
      </c>
      <c r="BF223">
        <f t="shared" si="45"/>
        <v>0</v>
      </c>
      <c r="BG223">
        <f t="shared" si="46"/>
        <v>0</v>
      </c>
      <c r="BH223">
        <f t="shared" si="47"/>
        <v>0</v>
      </c>
      <c r="BI223" s="42">
        <f t="shared" si="48"/>
        <v>0</v>
      </c>
    </row>
    <row r="224" spans="5:61" ht="13.2" x14ac:dyDescent="0.25">
      <c r="E224" t="str">
        <f t="shared" si="49"/>
        <v/>
      </c>
      <c r="F224">
        <f t="shared" si="14"/>
        <v>0</v>
      </c>
      <c r="G224">
        <v>20</v>
      </c>
      <c r="H224" s="27" t="str">
        <f t="shared" si="57"/>
        <v/>
      </c>
      <c r="I224" s="28"/>
      <c r="J224" s="62"/>
      <c r="K224" s="61"/>
      <c r="L224" s="62"/>
      <c r="M224" s="61"/>
      <c r="N224" s="28"/>
      <c r="O224" s="28"/>
      <c r="P224" s="28"/>
      <c r="Q224" s="28"/>
      <c r="S224" s="47">
        <f t="shared" si="51"/>
        <v>0</v>
      </c>
      <c r="T224">
        <f t="shared" si="15"/>
        <v>91</v>
      </c>
      <c r="U224">
        <f t="shared" si="16"/>
        <v>92</v>
      </c>
      <c r="V224">
        <f t="shared" si="17"/>
        <v>93</v>
      </c>
      <c r="W224">
        <f t="shared" si="18"/>
        <v>94</v>
      </c>
      <c r="X224">
        <f t="shared" si="19"/>
        <v>95</v>
      </c>
      <c r="Y224">
        <f t="shared" si="20"/>
        <v>96</v>
      </c>
      <c r="Z224">
        <f t="shared" si="21"/>
        <v>97</v>
      </c>
      <c r="AA224">
        <f t="shared" si="22"/>
        <v>98</v>
      </c>
      <c r="AB224" s="42">
        <f t="shared" si="23"/>
        <v>99</v>
      </c>
      <c r="AC224" s="41">
        <f t="shared" si="52"/>
        <v>0</v>
      </c>
      <c r="AD224">
        <f t="shared" si="24"/>
        <v>0</v>
      </c>
      <c r="AE224">
        <f t="shared" si="25"/>
        <v>0</v>
      </c>
      <c r="AF224">
        <f t="shared" si="26"/>
        <v>0</v>
      </c>
      <c r="AG224">
        <f t="shared" si="27"/>
        <v>0</v>
      </c>
      <c r="AH224">
        <f t="shared" si="28"/>
        <v>0</v>
      </c>
      <c r="AI224">
        <f t="shared" si="29"/>
        <v>0</v>
      </c>
      <c r="AJ224">
        <f t="shared" si="30"/>
        <v>0</v>
      </c>
      <c r="AK224">
        <f t="shared" si="31"/>
        <v>0</v>
      </c>
      <c r="AL224">
        <f t="shared" si="32"/>
        <v>0</v>
      </c>
      <c r="AM224" s="42"/>
      <c r="AN224">
        <f t="shared" si="53"/>
        <v>0</v>
      </c>
      <c r="AP224" s="46">
        <f t="shared" si="54"/>
        <v>9</v>
      </c>
      <c r="AQ224">
        <f t="shared" si="55"/>
        <v>1</v>
      </c>
      <c r="AR224">
        <f t="shared" si="33"/>
        <v>1</v>
      </c>
      <c r="AS224">
        <f t="shared" si="34"/>
        <v>1</v>
      </c>
      <c r="AT224">
        <f t="shared" si="35"/>
        <v>1</v>
      </c>
      <c r="AU224">
        <f t="shared" si="36"/>
        <v>1</v>
      </c>
      <c r="AV224">
        <f t="shared" si="37"/>
        <v>1</v>
      </c>
      <c r="AW224">
        <f t="shared" si="37"/>
        <v>1</v>
      </c>
      <c r="AX224">
        <f t="shared" si="38"/>
        <v>1</v>
      </c>
      <c r="AY224" s="42">
        <f t="shared" si="39"/>
        <v>1</v>
      </c>
      <c r="AZ224">
        <f t="shared" si="56"/>
        <v>0</v>
      </c>
      <c r="BA224" s="46">
        <f t="shared" si="40"/>
        <v>0</v>
      </c>
      <c r="BB224">
        <f t="shared" si="41"/>
        <v>0</v>
      </c>
      <c r="BC224">
        <f t="shared" si="42"/>
        <v>0</v>
      </c>
      <c r="BD224">
        <f t="shared" si="43"/>
        <v>0</v>
      </c>
      <c r="BE224">
        <f t="shared" si="44"/>
        <v>0</v>
      </c>
      <c r="BF224">
        <f t="shared" si="45"/>
        <v>0</v>
      </c>
      <c r="BG224">
        <f t="shared" si="46"/>
        <v>0</v>
      </c>
      <c r="BH224">
        <f t="shared" si="47"/>
        <v>0</v>
      </c>
      <c r="BI224" s="42">
        <f t="shared" si="48"/>
        <v>0</v>
      </c>
    </row>
    <row r="225" spans="5:61" ht="13.2" x14ac:dyDescent="0.25">
      <c r="E225" t="str">
        <f t="shared" si="49"/>
        <v/>
      </c>
      <c r="F225">
        <f t="shared" si="14"/>
        <v>0</v>
      </c>
      <c r="G225">
        <v>21</v>
      </c>
      <c r="H225" s="27" t="str">
        <f t="shared" si="57"/>
        <v/>
      </c>
      <c r="I225" s="28"/>
      <c r="J225" s="62"/>
      <c r="K225" s="61"/>
      <c r="L225" s="62"/>
      <c r="M225" s="61"/>
      <c r="N225" s="28"/>
      <c r="O225" s="28"/>
      <c r="P225" s="28"/>
      <c r="Q225" s="28"/>
      <c r="S225" s="47">
        <f t="shared" si="51"/>
        <v>0</v>
      </c>
      <c r="T225">
        <f t="shared" si="15"/>
        <v>91</v>
      </c>
      <c r="U225">
        <f t="shared" si="16"/>
        <v>92</v>
      </c>
      <c r="V225">
        <f t="shared" si="17"/>
        <v>93</v>
      </c>
      <c r="W225">
        <f t="shared" si="18"/>
        <v>94</v>
      </c>
      <c r="X225">
        <f t="shared" si="19"/>
        <v>95</v>
      </c>
      <c r="Y225">
        <f t="shared" si="20"/>
        <v>96</v>
      </c>
      <c r="Z225">
        <f t="shared" si="21"/>
        <v>97</v>
      </c>
      <c r="AA225">
        <f t="shared" si="22"/>
        <v>98</v>
      </c>
      <c r="AB225" s="42">
        <f t="shared" si="23"/>
        <v>99</v>
      </c>
      <c r="AC225" s="41">
        <f t="shared" si="52"/>
        <v>0</v>
      </c>
      <c r="AD225">
        <f t="shared" si="24"/>
        <v>0</v>
      </c>
      <c r="AE225">
        <f t="shared" si="25"/>
        <v>0</v>
      </c>
      <c r="AF225">
        <f t="shared" si="26"/>
        <v>0</v>
      </c>
      <c r="AG225">
        <f t="shared" si="27"/>
        <v>0</v>
      </c>
      <c r="AH225">
        <f t="shared" si="28"/>
        <v>0</v>
      </c>
      <c r="AI225">
        <f t="shared" si="29"/>
        <v>0</v>
      </c>
      <c r="AJ225">
        <f t="shared" si="30"/>
        <v>0</v>
      </c>
      <c r="AK225">
        <f t="shared" si="31"/>
        <v>0</v>
      </c>
      <c r="AL225">
        <f t="shared" si="32"/>
        <v>0</v>
      </c>
      <c r="AM225" s="42"/>
      <c r="AN225">
        <f t="shared" si="53"/>
        <v>0</v>
      </c>
      <c r="AP225" s="46">
        <f t="shared" si="54"/>
        <v>9</v>
      </c>
      <c r="AQ225">
        <f t="shared" si="55"/>
        <v>1</v>
      </c>
      <c r="AR225">
        <f t="shared" si="33"/>
        <v>1</v>
      </c>
      <c r="AS225">
        <f t="shared" si="34"/>
        <v>1</v>
      </c>
      <c r="AT225">
        <f t="shared" si="35"/>
        <v>1</v>
      </c>
      <c r="AU225">
        <f t="shared" si="36"/>
        <v>1</v>
      </c>
      <c r="AV225">
        <f t="shared" si="37"/>
        <v>1</v>
      </c>
      <c r="AW225">
        <f t="shared" si="37"/>
        <v>1</v>
      </c>
      <c r="AX225">
        <f t="shared" si="38"/>
        <v>1</v>
      </c>
      <c r="AY225" s="42">
        <f t="shared" si="39"/>
        <v>1</v>
      </c>
      <c r="AZ225">
        <f t="shared" si="56"/>
        <v>0</v>
      </c>
      <c r="BA225" s="46">
        <f t="shared" si="40"/>
        <v>0</v>
      </c>
      <c r="BB225">
        <f t="shared" si="41"/>
        <v>0</v>
      </c>
      <c r="BC225">
        <f t="shared" si="42"/>
        <v>0</v>
      </c>
      <c r="BD225">
        <f t="shared" si="43"/>
        <v>0</v>
      </c>
      <c r="BE225">
        <f t="shared" si="44"/>
        <v>0</v>
      </c>
      <c r="BF225">
        <f t="shared" si="45"/>
        <v>0</v>
      </c>
      <c r="BG225">
        <f t="shared" si="46"/>
        <v>0</v>
      </c>
      <c r="BH225">
        <f t="shared" si="47"/>
        <v>0</v>
      </c>
      <c r="BI225" s="42">
        <f t="shared" si="48"/>
        <v>0</v>
      </c>
    </row>
    <row r="226" spans="5:61" ht="13.2" x14ac:dyDescent="0.25">
      <c r="E226" t="str">
        <f t="shared" si="49"/>
        <v/>
      </c>
      <c r="F226">
        <f t="shared" si="14"/>
        <v>0</v>
      </c>
      <c r="G226">
        <v>22</v>
      </c>
      <c r="H226" s="27" t="str">
        <f t="shared" si="57"/>
        <v/>
      </c>
      <c r="I226" s="28"/>
      <c r="J226" s="62"/>
      <c r="K226" s="61"/>
      <c r="L226" s="62"/>
      <c r="M226" s="61"/>
      <c r="N226" s="28"/>
      <c r="O226" s="28"/>
      <c r="P226" s="28"/>
      <c r="Q226" s="28"/>
      <c r="S226" s="47">
        <f t="shared" si="51"/>
        <v>0</v>
      </c>
      <c r="T226">
        <f t="shared" si="15"/>
        <v>91</v>
      </c>
      <c r="U226">
        <f t="shared" si="16"/>
        <v>92</v>
      </c>
      <c r="V226">
        <f t="shared" si="17"/>
        <v>93</v>
      </c>
      <c r="W226">
        <f t="shared" si="18"/>
        <v>94</v>
      </c>
      <c r="X226">
        <f t="shared" si="19"/>
        <v>95</v>
      </c>
      <c r="Y226">
        <f t="shared" si="20"/>
        <v>96</v>
      </c>
      <c r="Z226">
        <f t="shared" si="21"/>
        <v>97</v>
      </c>
      <c r="AA226">
        <f t="shared" si="22"/>
        <v>98</v>
      </c>
      <c r="AB226" s="42">
        <f t="shared" si="23"/>
        <v>99</v>
      </c>
      <c r="AC226" s="41">
        <f t="shared" si="52"/>
        <v>0</v>
      </c>
      <c r="AD226">
        <f t="shared" si="24"/>
        <v>0</v>
      </c>
      <c r="AE226">
        <f t="shared" si="25"/>
        <v>0</v>
      </c>
      <c r="AF226">
        <f t="shared" si="26"/>
        <v>0</v>
      </c>
      <c r="AG226">
        <f t="shared" si="27"/>
        <v>0</v>
      </c>
      <c r="AH226">
        <f t="shared" si="28"/>
        <v>0</v>
      </c>
      <c r="AI226">
        <f t="shared" si="29"/>
        <v>0</v>
      </c>
      <c r="AJ226">
        <f t="shared" si="30"/>
        <v>0</v>
      </c>
      <c r="AK226">
        <f t="shared" si="31"/>
        <v>0</v>
      </c>
      <c r="AL226">
        <f t="shared" si="32"/>
        <v>0</v>
      </c>
      <c r="AM226" s="42"/>
      <c r="AN226">
        <f t="shared" si="53"/>
        <v>0</v>
      </c>
      <c r="AP226" s="46">
        <f t="shared" si="54"/>
        <v>9</v>
      </c>
      <c r="AQ226">
        <f t="shared" si="55"/>
        <v>1</v>
      </c>
      <c r="AR226">
        <f t="shared" si="33"/>
        <v>1</v>
      </c>
      <c r="AS226">
        <f t="shared" si="34"/>
        <v>1</v>
      </c>
      <c r="AT226">
        <f t="shared" si="35"/>
        <v>1</v>
      </c>
      <c r="AU226">
        <f t="shared" si="36"/>
        <v>1</v>
      </c>
      <c r="AV226">
        <f t="shared" si="37"/>
        <v>1</v>
      </c>
      <c r="AW226">
        <f t="shared" si="37"/>
        <v>1</v>
      </c>
      <c r="AX226">
        <f t="shared" si="38"/>
        <v>1</v>
      </c>
      <c r="AY226" s="42">
        <f t="shared" si="39"/>
        <v>1</v>
      </c>
      <c r="AZ226">
        <f t="shared" si="56"/>
        <v>0</v>
      </c>
      <c r="BA226" s="46">
        <f t="shared" si="40"/>
        <v>0</v>
      </c>
      <c r="BB226">
        <f t="shared" si="41"/>
        <v>0</v>
      </c>
      <c r="BC226">
        <f t="shared" si="42"/>
        <v>0</v>
      </c>
      <c r="BD226">
        <f t="shared" si="43"/>
        <v>0</v>
      </c>
      <c r="BE226">
        <f t="shared" si="44"/>
        <v>0</v>
      </c>
      <c r="BF226">
        <f t="shared" si="45"/>
        <v>0</v>
      </c>
      <c r="BG226">
        <f t="shared" si="46"/>
        <v>0</v>
      </c>
      <c r="BH226">
        <f t="shared" si="47"/>
        <v>0</v>
      </c>
      <c r="BI226" s="42">
        <f t="shared" si="48"/>
        <v>0</v>
      </c>
    </row>
    <row r="227" spans="5:61" ht="13.2" x14ac:dyDescent="0.25">
      <c r="E227" t="str">
        <f t="shared" si="49"/>
        <v/>
      </c>
      <c r="F227">
        <f t="shared" si="14"/>
        <v>0</v>
      </c>
      <c r="G227">
        <v>23</v>
      </c>
      <c r="H227" s="27" t="str">
        <f t="shared" si="57"/>
        <v/>
      </c>
      <c r="I227" s="28"/>
      <c r="J227" s="62"/>
      <c r="K227" s="61"/>
      <c r="L227" s="62"/>
      <c r="M227" s="61"/>
      <c r="N227" s="28"/>
      <c r="O227" s="28"/>
      <c r="P227" s="28"/>
      <c r="Q227" s="28"/>
      <c r="S227" s="47">
        <f t="shared" si="51"/>
        <v>0</v>
      </c>
      <c r="T227">
        <f t="shared" si="15"/>
        <v>91</v>
      </c>
      <c r="U227">
        <f t="shared" si="16"/>
        <v>92</v>
      </c>
      <c r="V227">
        <f t="shared" si="17"/>
        <v>93</v>
      </c>
      <c r="W227">
        <f t="shared" si="18"/>
        <v>94</v>
      </c>
      <c r="X227">
        <f t="shared" si="19"/>
        <v>95</v>
      </c>
      <c r="Y227">
        <f t="shared" si="20"/>
        <v>96</v>
      </c>
      <c r="Z227">
        <f t="shared" si="21"/>
        <v>97</v>
      </c>
      <c r="AA227">
        <f t="shared" si="22"/>
        <v>98</v>
      </c>
      <c r="AB227" s="42">
        <f t="shared" si="23"/>
        <v>99</v>
      </c>
      <c r="AC227" s="41">
        <f t="shared" si="52"/>
        <v>0</v>
      </c>
      <c r="AD227">
        <f t="shared" si="24"/>
        <v>0</v>
      </c>
      <c r="AE227">
        <f t="shared" si="25"/>
        <v>0</v>
      </c>
      <c r="AF227">
        <f t="shared" si="26"/>
        <v>0</v>
      </c>
      <c r="AG227">
        <f t="shared" si="27"/>
        <v>0</v>
      </c>
      <c r="AH227">
        <f t="shared" si="28"/>
        <v>0</v>
      </c>
      <c r="AI227">
        <f t="shared" si="29"/>
        <v>0</v>
      </c>
      <c r="AJ227">
        <f t="shared" si="30"/>
        <v>0</v>
      </c>
      <c r="AK227">
        <f t="shared" si="31"/>
        <v>0</v>
      </c>
      <c r="AL227">
        <f t="shared" si="32"/>
        <v>0</v>
      </c>
      <c r="AM227" s="42"/>
      <c r="AN227">
        <f t="shared" si="53"/>
        <v>0</v>
      </c>
      <c r="AP227" s="46">
        <f t="shared" si="54"/>
        <v>9</v>
      </c>
      <c r="AQ227">
        <f t="shared" si="55"/>
        <v>1</v>
      </c>
      <c r="AR227">
        <f t="shared" si="33"/>
        <v>1</v>
      </c>
      <c r="AS227">
        <f t="shared" si="34"/>
        <v>1</v>
      </c>
      <c r="AT227">
        <f t="shared" si="35"/>
        <v>1</v>
      </c>
      <c r="AU227">
        <f t="shared" si="36"/>
        <v>1</v>
      </c>
      <c r="AV227">
        <f t="shared" si="37"/>
        <v>1</v>
      </c>
      <c r="AW227">
        <f t="shared" si="37"/>
        <v>1</v>
      </c>
      <c r="AX227">
        <f t="shared" si="38"/>
        <v>1</v>
      </c>
      <c r="AY227" s="42">
        <f t="shared" si="39"/>
        <v>1</v>
      </c>
      <c r="AZ227">
        <f t="shared" si="56"/>
        <v>0</v>
      </c>
      <c r="BA227" s="46">
        <f t="shared" si="40"/>
        <v>0</v>
      </c>
      <c r="BB227">
        <f t="shared" si="41"/>
        <v>0</v>
      </c>
      <c r="BC227">
        <f t="shared" si="42"/>
        <v>0</v>
      </c>
      <c r="BD227">
        <f t="shared" si="43"/>
        <v>0</v>
      </c>
      <c r="BE227">
        <f t="shared" si="44"/>
        <v>0</v>
      </c>
      <c r="BF227">
        <f t="shared" si="45"/>
        <v>0</v>
      </c>
      <c r="BG227">
        <f t="shared" si="46"/>
        <v>0</v>
      </c>
      <c r="BH227">
        <f t="shared" si="47"/>
        <v>0</v>
      </c>
      <c r="BI227" s="42">
        <f t="shared" si="48"/>
        <v>0</v>
      </c>
    </row>
    <row r="228" spans="5:61" ht="13.2" x14ac:dyDescent="0.25">
      <c r="E228" t="str">
        <f t="shared" si="49"/>
        <v/>
      </c>
      <c r="F228">
        <f t="shared" si="14"/>
        <v>0</v>
      </c>
      <c r="G228">
        <v>24</v>
      </c>
      <c r="H228" s="27" t="str">
        <f t="shared" si="57"/>
        <v/>
      </c>
      <c r="I228" s="28"/>
      <c r="J228" s="62"/>
      <c r="K228" s="61"/>
      <c r="L228" s="62"/>
      <c r="M228" s="61"/>
      <c r="N228" s="28"/>
      <c r="O228" s="28"/>
      <c r="P228" s="28"/>
      <c r="Q228" s="28"/>
      <c r="S228" s="47">
        <f t="shared" si="51"/>
        <v>0</v>
      </c>
      <c r="T228">
        <f t="shared" si="15"/>
        <v>91</v>
      </c>
      <c r="U228">
        <f t="shared" si="16"/>
        <v>92</v>
      </c>
      <c r="V228">
        <f t="shared" si="17"/>
        <v>93</v>
      </c>
      <c r="W228">
        <f t="shared" si="18"/>
        <v>94</v>
      </c>
      <c r="X228">
        <f t="shared" si="19"/>
        <v>95</v>
      </c>
      <c r="Y228">
        <f t="shared" si="20"/>
        <v>96</v>
      </c>
      <c r="Z228">
        <f t="shared" si="21"/>
        <v>97</v>
      </c>
      <c r="AA228">
        <f t="shared" si="22"/>
        <v>98</v>
      </c>
      <c r="AB228" s="42">
        <f t="shared" si="23"/>
        <v>99</v>
      </c>
      <c r="AC228" s="41">
        <f t="shared" si="52"/>
        <v>0</v>
      </c>
      <c r="AD228">
        <f t="shared" si="24"/>
        <v>0</v>
      </c>
      <c r="AE228">
        <f t="shared" si="25"/>
        <v>0</v>
      </c>
      <c r="AF228">
        <f t="shared" si="26"/>
        <v>0</v>
      </c>
      <c r="AG228">
        <f t="shared" si="27"/>
        <v>0</v>
      </c>
      <c r="AH228">
        <f t="shared" si="28"/>
        <v>0</v>
      </c>
      <c r="AI228">
        <f t="shared" si="29"/>
        <v>0</v>
      </c>
      <c r="AJ228">
        <f t="shared" si="30"/>
        <v>0</v>
      </c>
      <c r="AK228">
        <f t="shared" si="31"/>
        <v>0</v>
      </c>
      <c r="AL228">
        <f t="shared" si="32"/>
        <v>0</v>
      </c>
      <c r="AM228" s="42"/>
      <c r="AN228">
        <f t="shared" si="53"/>
        <v>0</v>
      </c>
      <c r="AP228" s="46">
        <f t="shared" si="54"/>
        <v>9</v>
      </c>
      <c r="AQ228">
        <f t="shared" si="55"/>
        <v>1</v>
      </c>
      <c r="AR228">
        <f t="shared" si="33"/>
        <v>1</v>
      </c>
      <c r="AS228">
        <f t="shared" si="34"/>
        <v>1</v>
      </c>
      <c r="AT228">
        <f t="shared" si="35"/>
        <v>1</v>
      </c>
      <c r="AU228">
        <f t="shared" si="36"/>
        <v>1</v>
      </c>
      <c r="AV228">
        <f t="shared" si="37"/>
        <v>1</v>
      </c>
      <c r="AW228">
        <f t="shared" si="37"/>
        <v>1</v>
      </c>
      <c r="AX228">
        <f t="shared" si="38"/>
        <v>1</v>
      </c>
      <c r="AY228" s="42">
        <f t="shared" si="39"/>
        <v>1</v>
      </c>
      <c r="AZ228">
        <f t="shared" si="56"/>
        <v>0</v>
      </c>
      <c r="BA228" s="46">
        <f t="shared" si="40"/>
        <v>0</v>
      </c>
      <c r="BB228">
        <f t="shared" si="41"/>
        <v>0</v>
      </c>
      <c r="BC228">
        <f t="shared" si="42"/>
        <v>0</v>
      </c>
      <c r="BD228">
        <f t="shared" si="43"/>
        <v>0</v>
      </c>
      <c r="BE228">
        <f t="shared" si="44"/>
        <v>0</v>
      </c>
      <c r="BF228">
        <f t="shared" si="45"/>
        <v>0</v>
      </c>
      <c r="BG228">
        <f t="shared" si="46"/>
        <v>0</v>
      </c>
      <c r="BH228">
        <f t="shared" si="47"/>
        <v>0</v>
      </c>
      <c r="BI228" s="42">
        <f t="shared" si="48"/>
        <v>0</v>
      </c>
    </row>
    <row r="229" spans="5:61" ht="13.2" x14ac:dyDescent="0.25">
      <c r="E229" t="str">
        <f t="shared" si="49"/>
        <v/>
      </c>
      <c r="F229">
        <f t="shared" si="14"/>
        <v>0</v>
      </c>
      <c r="G229">
        <v>25</v>
      </c>
      <c r="H229" s="27" t="str">
        <f t="shared" si="57"/>
        <v/>
      </c>
      <c r="I229" s="28"/>
      <c r="J229" s="62"/>
      <c r="K229" s="61"/>
      <c r="L229" s="62"/>
      <c r="M229" s="61"/>
      <c r="N229" s="28"/>
      <c r="O229" s="28"/>
      <c r="P229" s="28"/>
      <c r="Q229" s="28"/>
      <c r="S229" s="47">
        <f t="shared" si="51"/>
        <v>0</v>
      </c>
      <c r="T229">
        <f t="shared" si="15"/>
        <v>91</v>
      </c>
      <c r="U229">
        <f t="shared" si="16"/>
        <v>92</v>
      </c>
      <c r="V229">
        <f t="shared" si="17"/>
        <v>93</v>
      </c>
      <c r="W229">
        <f t="shared" si="18"/>
        <v>94</v>
      </c>
      <c r="X229">
        <f t="shared" si="19"/>
        <v>95</v>
      </c>
      <c r="Y229">
        <f t="shared" si="20"/>
        <v>96</v>
      </c>
      <c r="Z229">
        <f t="shared" si="21"/>
        <v>97</v>
      </c>
      <c r="AA229">
        <f t="shared" si="22"/>
        <v>98</v>
      </c>
      <c r="AB229" s="42">
        <f t="shared" si="23"/>
        <v>99</v>
      </c>
      <c r="AC229" s="41">
        <f t="shared" si="52"/>
        <v>0</v>
      </c>
      <c r="AD229">
        <f t="shared" si="24"/>
        <v>0</v>
      </c>
      <c r="AE229">
        <f t="shared" si="25"/>
        <v>0</v>
      </c>
      <c r="AF229">
        <f t="shared" si="26"/>
        <v>0</v>
      </c>
      <c r="AG229">
        <f t="shared" si="27"/>
        <v>0</v>
      </c>
      <c r="AH229">
        <f t="shared" si="28"/>
        <v>0</v>
      </c>
      <c r="AI229">
        <f t="shared" si="29"/>
        <v>0</v>
      </c>
      <c r="AJ229">
        <f t="shared" si="30"/>
        <v>0</v>
      </c>
      <c r="AK229">
        <f t="shared" si="31"/>
        <v>0</v>
      </c>
      <c r="AL229">
        <f t="shared" si="32"/>
        <v>0</v>
      </c>
      <c r="AM229" s="42"/>
      <c r="AN229">
        <f t="shared" si="53"/>
        <v>0</v>
      </c>
      <c r="AP229" s="46">
        <f t="shared" si="54"/>
        <v>9</v>
      </c>
      <c r="AQ229">
        <f t="shared" si="55"/>
        <v>1</v>
      </c>
      <c r="AR229">
        <f t="shared" si="33"/>
        <v>1</v>
      </c>
      <c r="AS229">
        <f t="shared" si="34"/>
        <v>1</v>
      </c>
      <c r="AT229">
        <f t="shared" si="35"/>
        <v>1</v>
      </c>
      <c r="AU229">
        <f t="shared" si="36"/>
        <v>1</v>
      </c>
      <c r="AV229">
        <f t="shared" si="37"/>
        <v>1</v>
      </c>
      <c r="AW229">
        <f t="shared" si="37"/>
        <v>1</v>
      </c>
      <c r="AX229">
        <f t="shared" si="38"/>
        <v>1</v>
      </c>
      <c r="AY229" s="42">
        <f t="shared" si="39"/>
        <v>1</v>
      </c>
      <c r="AZ229">
        <f t="shared" si="56"/>
        <v>0</v>
      </c>
      <c r="BA229" s="46">
        <f t="shared" si="40"/>
        <v>0</v>
      </c>
      <c r="BB229">
        <f t="shared" si="41"/>
        <v>0</v>
      </c>
      <c r="BC229">
        <f t="shared" si="42"/>
        <v>0</v>
      </c>
      <c r="BD229">
        <f t="shared" si="43"/>
        <v>0</v>
      </c>
      <c r="BE229">
        <f t="shared" si="44"/>
        <v>0</v>
      </c>
      <c r="BF229">
        <f t="shared" si="45"/>
        <v>0</v>
      </c>
      <c r="BG229">
        <f t="shared" si="46"/>
        <v>0</v>
      </c>
      <c r="BH229">
        <f t="shared" si="47"/>
        <v>0</v>
      </c>
      <c r="BI229" s="42">
        <f t="shared" si="48"/>
        <v>0</v>
      </c>
    </row>
    <row r="230" spans="5:61" ht="13.2" x14ac:dyDescent="0.25">
      <c r="E230" t="str">
        <f t="shared" si="49"/>
        <v/>
      </c>
      <c r="F230">
        <f t="shared" si="14"/>
        <v>0</v>
      </c>
      <c r="G230">
        <v>26</v>
      </c>
      <c r="H230" s="27" t="str">
        <f t="shared" si="57"/>
        <v/>
      </c>
      <c r="I230" s="28"/>
      <c r="J230" s="62"/>
      <c r="K230" s="61"/>
      <c r="L230" s="62"/>
      <c r="M230" s="61"/>
      <c r="N230" s="28"/>
      <c r="O230" s="28"/>
      <c r="P230" s="28"/>
      <c r="Q230" s="28"/>
      <c r="S230" s="47">
        <f t="shared" si="51"/>
        <v>0</v>
      </c>
      <c r="T230">
        <f t="shared" si="15"/>
        <v>91</v>
      </c>
      <c r="U230">
        <f t="shared" si="16"/>
        <v>92</v>
      </c>
      <c r="V230">
        <f t="shared" si="17"/>
        <v>93</v>
      </c>
      <c r="W230">
        <f t="shared" si="18"/>
        <v>94</v>
      </c>
      <c r="X230">
        <f t="shared" si="19"/>
        <v>95</v>
      </c>
      <c r="Y230">
        <f t="shared" si="20"/>
        <v>96</v>
      </c>
      <c r="Z230">
        <f t="shared" si="21"/>
        <v>97</v>
      </c>
      <c r="AA230">
        <f t="shared" si="22"/>
        <v>98</v>
      </c>
      <c r="AB230" s="42">
        <f t="shared" si="23"/>
        <v>99</v>
      </c>
      <c r="AC230" s="41">
        <f t="shared" si="52"/>
        <v>0</v>
      </c>
      <c r="AD230">
        <f t="shared" si="24"/>
        <v>0</v>
      </c>
      <c r="AE230">
        <f t="shared" si="25"/>
        <v>0</v>
      </c>
      <c r="AF230">
        <f t="shared" si="26"/>
        <v>0</v>
      </c>
      <c r="AG230">
        <f t="shared" si="27"/>
        <v>0</v>
      </c>
      <c r="AH230">
        <f t="shared" si="28"/>
        <v>0</v>
      </c>
      <c r="AI230">
        <f t="shared" si="29"/>
        <v>0</v>
      </c>
      <c r="AJ230">
        <f t="shared" si="30"/>
        <v>0</v>
      </c>
      <c r="AK230">
        <f t="shared" si="31"/>
        <v>0</v>
      </c>
      <c r="AL230">
        <f t="shared" si="32"/>
        <v>0</v>
      </c>
      <c r="AM230" s="42"/>
      <c r="AN230">
        <f t="shared" si="53"/>
        <v>0</v>
      </c>
      <c r="AP230" s="46">
        <f t="shared" si="54"/>
        <v>9</v>
      </c>
      <c r="AQ230">
        <f t="shared" si="55"/>
        <v>1</v>
      </c>
      <c r="AR230">
        <f t="shared" si="33"/>
        <v>1</v>
      </c>
      <c r="AS230">
        <f t="shared" si="34"/>
        <v>1</v>
      </c>
      <c r="AT230">
        <f t="shared" si="35"/>
        <v>1</v>
      </c>
      <c r="AU230">
        <f t="shared" si="36"/>
        <v>1</v>
      </c>
      <c r="AV230">
        <f t="shared" si="37"/>
        <v>1</v>
      </c>
      <c r="AW230">
        <f t="shared" si="37"/>
        <v>1</v>
      </c>
      <c r="AX230">
        <f t="shared" si="38"/>
        <v>1</v>
      </c>
      <c r="AY230" s="42">
        <f t="shared" si="39"/>
        <v>1</v>
      </c>
      <c r="AZ230">
        <f t="shared" si="56"/>
        <v>0</v>
      </c>
      <c r="BA230" s="46">
        <f t="shared" si="40"/>
        <v>0</v>
      </c>
      <c r="BB230">
        <f t="shared" si="41"/>
        <v>0</v>
      </c>
      <c r="BC230">
        <f t="shared" si="42"/>
        <v>0</v>
      </c>
      <c r="BD230">
        <f t="shared" si="43"/>
        <v>0</v>
      </c>
      <c r="BE230">
        <f t="shared" si="44"/>
        <v>0</v>
      </c>
      <c r="BF230">
        <f t="shared" si="45"/>
        <v>0</v>
      </c>
      <c r="BG230">
        <f t="shared" si="46"/>
        <v>0</v>
      </c>
      <c r="BH230">
        <f t="shared" si="47"/>
        <v>0</v>
      </c>
      <c r="BI230" s="42">
        <f t="shared" si="48"/>
        <v>0</v>
      </c>
    </row>
    <row r="231" spans="5:61" ht="13.2" x14ac:dyDescent="0.25">
      <c r="E231" t="str">
        <f t="shared" si="49"/>
        <v/>
      </c>
      <c r="F231">
        <f t="shared" si="14"/>
        <v>0</v>
      </c>
      <c r="G231">
        <v>27</v>
      </c>
      <c r="H231" s="27" t="str">
        <f t="shared" si="57"/>
        <v/>
      </c>
      <c r="I231" s="28"/>
      <c r="J231" s="62"/>
      <c r="K231" s="61"/>
      <c r="L231" s="62"/>
      <c r="M231" s="61"/>
      <c r="N231" s="28"/>
      <c r="O231" s="28"/>
      <c r="P231" s="28"/>
      <c r="Q231" s="28"/>
      <c r="S231" s="47">
        <f t="shared" si="51"/>
        <v>0</v>
      </c>
      <c r="T231">
        <f t="shared" si="15"/>
        <v>91</v>
      </c>
      <c r="U231">
        <f t="shared" si="16"/>
        <v>92</v>
      </c>
      <c r="V231">
        <f t="shared" si="17"/>
        <v>93</v>
      </c>
      <c r="W231">
        <f t="shared" si="18"/>
        <v>94</v>
      </c>
      <c r="X231">
        <f t="shared" si="19"/>
        <v>95</v>
      </c>
      <c r="Y231">
        <f t="shared" si="20"/>
        <v>96</v>
      </c>
      <c r="Z231">
        <f t="shared" si="21"/>
        <v>97</v>
      </c>
      <c r="AA231">
        <f t="shared" si="22"/>
        <v>98</v>
      </c>
      <c r="AB231" s="42">
        <f t="shared" si="23"/>
        <v>99</v>
      </c>
      <c r="AC231" s="41">
        <f t="shared" si="52"/>
        <v>0</v>
      </c>
      <c r="AD231">
        <f t="shared" si="24"/>
        <v>0</v>
      </c>
      <c r="AE231">
        <f t="shared" si="25"/>
        <v>0</v>
      </c>
      <c r="AF231">
        <f t="shared" si="26"/>
        <v>0</v>
      </c>
      <c r="AG231">
        <f t="shared" si="27"/>
        <v>0</v>
      </c>
      <c r="AH231">
        <f t="shared" si="28"/>
        <v>0</v>
      </c>
      <c r="AI231">
        <f t="shared" si="29"/>
        <v>0</v>
      </c>
      <c r="AJ231">
        <f t="shared" si="30"/>
        <v>0</v>
      </c>
      <c r="AK231">
        <f t="shared" si="31"/>
        <v>0</v>
      </c>
      <c r="AL231">
        <f t="shared" si="32"/>
        <v>0</v>
      </c>
      <c r="AM231" s="42"/>
      <c r="AN231">
        <f t="shared" si="53"/>
        <v>0</v>
      </c>
      <c r="AP231" s="46">
        <f t="shared" si="54"/>
        <v>9</v>
      </c>
      <c r="AQ231">
        <f t="shared" si="55"/>
        <v>1</v>
      </c>
      <c r="AR231">
        <f t="shared" si="33"/>
        <v>1</v>
      </c>
      <c r="AS231">
        <f t="shared" si="34"/>
        <v>1</v>
      </c>
      <c r="AT231">
        <f t="shared" si="35"/>
        <v>1</v>
      </c>
      <c r="AU231">
        <f t="shared" si="36"/>
        <v>1</v>
      </c>
      <c r="AV231">
        <f t="shared" si="37"/>
        <v>1</v>
      </c>
      <c r="AW231">
        <f t="shared" si="37"/>
        <v>1</v>
      </c>
      <c r="AX231">
        <f t="shared" si="38"/>
        <v>1</v>
      </c>
      <c r="AY231" s="42">
        <f t="shared" si="39"/>
        <v>1</v>
      </c>
      <c r="AZ231">
        <f t="shared" si="56"/>
        <v>0</v>
      </c>
      <c r="BA231" s="46">
        <f t="shared" si="40"/>
        <v>0</v>
      </c>
      <c r="BB231">
        <f t="shared" si="41"/>
        <v>0</v>
      </c>
      <c r="BC231">
        <f t="shared" si="42"/>
        <v>0</v>
      </c>
      <c r="BD231">
        <f t="shared" si="43"/>
        <v>0</v>
      </c>
      <c r="BE231">
        <f t="shared" si="44"/>
        <v>0</v>
      </c>
      <c r="BF231">
        <f t="shared" si="45"/>
        <v>0</v>
      </c>
      <c r="BG231">
        <f t="shared" si="46"/>
        <v>0</v>
      </c>
      <c r="BH231">
        <f t="shared" si="47"/>
        <v>0</v>
      </c>
      <c r="BI231" s="42">
        <f t="shared" si="48"/>
        <v>0</v>
      </c>
    </row>
    <row r="232" spans="5:61" ht="13.2" x14ac:dyDescent="0.25">
      <c r="E232" t="str">
        <f t="shared" si="49"/>
        <v/>
      </c>
      <c r="F232">
        <f t="shared" si="14"/>
        <v>0</v>
      </c>
      <c r="G232">
        <v>28</v>
      </c>
      <c r="H232" s="27" t="str">
        <f t="shared" si="57"/>
        <v/>
      </c>
      <c r="I232" s="28"/>
      <c r="J232" s="62"/>
      <c r="K232" s="61"/>
      <c r="L232" s="62"/>
      <c r="M232" s="61"/>
      <c r="N232" s="28"/>
      <c r="O232" s="28"/>
      <c r="P232" s="28"/>
      <c r="Q232" s="28"/>
      <c r="S232" s="47">
        <f t="shared" si="51"/>
        <v>0</v>
      </c>
      <c r="T232">
        <f t="shared" si="15"/>
        <v>91</v>
      </c>
      <c r="U232">
        <f t="shared" si="16"/>
        <v>92</v>
      </c>
      <c r="V232">
        <f t="shared" si="17"/>
        <v>93</v>
      </c>
      <c r="W232">
        <f t="shared" si="18"/>
        <v>94</v>
      </c>
      <c r="X232">
        <f t="shared" si="19"/>
        <v>95</v>
      </c>
      <c r="Y232">
        <f t="shared" si="20"/>
        <v>96</v>
      </c>
      <c r="Z232">
        <f t="shared" si="21"/>
        <v>97</v>
      </c>
      <c r="AA232">
        <f t="shared" si="22"/>
        <v>98</v>
      </c>
      <c r="AB232" s="42">
        <f t="shared" si="23"/>
        <v>99</v>
      </c>
      <c r="AC232" s="41">
        <f t="shared" si="52"/>
        <v>0</v>
      </c>
      <c r="AD232">
        <f t="shared" si="24"/>
        <v>0</v>
      </c>
      <c r="AE232">
        <f t="shared" si="25"/>
        <v>0</v>
      </c>
      <c r="AF232">
        <f t="shared" si="26"/>
        <v>0</v>
      </c>
      <c r="AG232">
        <f t="shared" si="27"/>
        <v>0</v>
      </c>
      <c r="AH232">
        <f t="shared" si="28"/>
        <v>0</v>
      </c>
      <c r="AI232">
        <f t="shared" si="29"/>
        <v>0</v>
      </c>
      <c r="AJ232">
        <f t="shared" si="30"/>
        <v>0</v>
      </c>
      <c r="AK232">
        <f t="shared" si="31"/>
        <v>0</v>
      </c>
      <c r="AL232">
        <f t="shared" si="32"/>
        <v>0</v>
      </c>
      <c r="AM232" s="42"/>
      <c r="AN232">
        <f t="shared" si="53"/>
        <v>0</v>
      </c>
      <c r="AP232" s="46">
        <f t="shared" si="54"/>
        <v>9</v>
      </c>
      <c r="AQ232">
        <f t="shared" si="55"/>
        <v>1</v>
      </c>
      <c r="AR232">
        <f t="shared" si="33"/>
        <v>1</v>
      </c>
      <c r="AS232">
        <f t="shared" si="34"/>
        <v>1</v>
      </c>
      <c r="AT232">
        <f t="shared" si="35"/>
        <v>1</v>
      </c>
      <c r="AU232">
        <f t="shared" si="36"/>
        <v>1</v>
      </c>
      <c r="AV232">
        <f t="shared" si="37"/>
        <v>1</v>
      </c>
      <c r="AW232">
        <f t="shared" si="37"/>
        <v>1</v>
      </c>
      <c r="AX232">
        <f t="shared" si="38"/>
        <v>1</v>
      </c>
      <c r="AY232" s="42">
        <f t="shared" si="39"/>
        <v>1</v>
      </c>
      <c r="AZ232">
        <f t="shared" si="56"/>
        <v>0</v>
      </c>
      <c r="BA232" s="46">
        <f t="shared" si="40"/>
        <v>0</v>
      </c>
      <c r="BB232">
        <f t="shared" si="41"/>
        <v>0</v>
      </c>
      <c r="BC232">
        <f t="shared" si="42"/>
        <v>0</v>
      </c>
      <c r="BD232">
        <f t="shared" si="43"/>
        <v>0</v>
      </c>
      <c r="BE232">
        <f t="shared" si="44"/>
        <v>0</v>
      </c>
      <c r="BF232">
        <f t="shared" si="45"/>
        <v>0</v>
      </c>
      <c r="BG232">
        <f t="shared" si="46"/>
        <v>0</v>
      </c>
      <c r="BH232">
        <f t="shared" si="47"/>
        <v>0</v>
      </c>
      <c r="BI232" s="42">
        <f t="shared" si="48"/>
        <v>0</v>
      </c>
    </row>
    <row r="233" spans="5:61" ht="13.2" x14ac:dyDescent="0.25">
      <c r="E233" t="str">
        <f t="shared" si="49"/>
        <v/>
      </c>
      <c r="F233">
        <f t="shared" si="14"/>
        <v>0</v>
      </c>
      <c r="G233">
        <v>29</v>
      </c>
      <c r="H233" s="27" t="str">
        <f t="shared" si="57"/>
        <v/>
      </c>
      <c r="I233" s="28"/>
      <c r="J233" s="62"/>
      <c r="K233" s="61"/>
      <c r="L233" s="62"/>
      <c r="M233" s="61"/>
      <c r="N233" s="28"/>
      <c r="O233" s="28"/>
      <c r="P233" s="28"/>
      <c r="Q233" s="28"/>
      <c r="S233" s="47">
        <f t="shared" si="51"/>
        <v>0</v>
      </c>
      <c r="T233">
        <f t="shared" si="15"/>
        <v>91</v>
      </c>
      <c r="U233">
        <f t="shared" si="16"/>
        <v>92</v>
      </c>
      <c r="V233">
        <f t="shared" si="17"/>
        <v>93</v>
      </c>
      <c r="W233">
        <f t="shared" si="18"/>
        <v>94</v>
      </c>
      <c r="X233">
        <f t="shared" si="19"/>
        <v>95</v>
      </c>
      <c r="Y233">
        <f t="shared" si="20"/>
        <v>96</v>
      </c>
      <c r="Z233">
        <f t="shared" si="21"/>
        <v>97</v>
      </c>
      <c r="AA233">
        <f t="shared" si="22"/>
        <v>98</v>
      </c>
      <c r="AB233" s="42">
        <f t="shared" si="23"/>
        <v>99</v>
      </c>
      <c r="AC233" s="41">
        <f t="shared" si="52"/>
        <v>0</v>
      </c>
      <c r="AD233">
        <f t="shared" si="24"/>
        <v>0</v>
      </c>
      <c r="AE233">
        <f t="shared" si="25"/>
        <v>0</v>
      </c>
      <c r="AF233">
        <f t="shared" si="26"/>
        <v>0</v>
      </c>
      <c r="AG233">
        <f t="shared" si="27"/>
        <v>0</v>
      </c>
      <c r="AH233">
        <f t="shared" si="28"/>
        <v>0</v>
      </c>
      <c r="AI233">
        <f t="shared" si="29"/>
        <v>0</v>
      </c>
      <c r="AJ233">
        <f t="shared" si="30"/>
        <v>0</v>
      </c>
      <c r="AK233">
        <f t="shared" si="31"/>
        <v>0</v>
      </c>
      <c r="AL233">
        <f t="shared" si="32"/>
        <v>0</v>
      </c>
      <c r="AM233" s="42"/>
      <c r="AN233">
        <f t="shared" si="53"/>
        <v>0</v>
      </c>
      <c r="AP233" s="46">
        <f t="shared" si="54"/>
        <v>9</v>
      </c>
      <c r="AQ233">
        <f t="shared" si="55"/>
        <v>1</v>
      </c>
      <c r="AR233">
        <f t="shared" si="33"/>
        <v>1</v>
      </c>
      <c r="AS233">
        <f t="shared" si="34"/>
        <v>1</v>
      </c>
      <c r="AT233">
        <f t="shared" si="35"/>
        <v>1</v>
      </c>
      <c r="AU233">
        <f t="shared" si="36"/>
        <v>1</v>
      </c>
      <c r="AV233">
        <f t="shared" si="37"/>
        <v>1</v>
      </c>
      <c r="AW233">
        <f t="shared" si="37"/>
        <v>1</v>
      </c>
      <c r="AX233">
        <f t="shared" si="38"/>
        <v>1</v>
      </c>
      <c r="AY233" s="42">
        <f t="shared" si="39"/>
        <v>1</v>
      </c>
      <c r="AZ233">
        <f t="shared" si="56"/>
        <v>0</v>
      </c>
      <c r="BA233" s="46">
        <f t="shared" si="40"/>
        <v>0</v>
      </c>
      <c r="BB233">
        <f t="shared" si="41"/>
        <v>0</v>
      </c>
      <c r="BC233">
        <f t="shared" si="42"/>
        <v>0</v>
      </c>
      <c r="BD233">
        <f t="shared" si="43"/>
        <v>0</v>
      </c>
      <c r="BE233">
        <f t="shared" si="44"/>
        <v>0</v>
      </c>
      <c r="BF233">
        <f t="shared" si="45"/>
        <v>0</v>
      </c>
      <c r="BG233">
        <f t="shared" si="46"/>
        <v>0</v>
      </c>
      <c r="BH233">
        <f t="shared" si="47"/>
        <v>0</v>
      </c>
      <c r="BI233" s="42">
        <f t="shared" si="48"/>
        <v>0</v>
      </c>
    </row>
    <row r="234" spans="5:61" ht="13.2" x14ac:dyDescent="0.25">
      <c r="E234" t="str">
        <f t="shared" si="49"/>
        <v/>
      </c>
      <c r="F234">
        <f t="shared" si="14"/>
        <v>0</v>
      </c>
      <c r="G234">
        <v>30</v>
      </c>
      <c r="H234" s="27" t="str">
        <f t="shared" si="57"/>
        <v/>
      </c>
      <c r="I234" s="28"/>
      <c r="J234" s="62"/>
      <c r="K234" s="61"/>
      <c r="L234" s="62"/>
      <c r="M234" s="61"/>
      <c r="N234" s="28"/>
      <c r="O234" s="28"/>
      <c r="P234" s="28"/>
      <c r="Q234" s="28"/>
      <c r="S234" s="47">
        <f t="shared" si="51"/>
        <v>0</v>
      </c>
      <c r="T234">
        <f t="shared" si="15"/>
        <v>91</v>
      </c>
      <c r="U234">
        <f t="shared" si="16"/>
        <v>92</v>
      </c>
      <c r="V234">
        <f t="shared" si="17"/>
        <v>93</v>
      </c>
      <c r="W234">
        <f t="shared" si="18"/>
        <v>94</v>
      </c>
      <c r="X234">
        <f t="shared" si="19"/>
        <v>95</v>
      </c>
      <c r="Y234">
        <f t="shared" si="20"/>
        <v>96</v>
      </c>
      <c r="Z234">
        <f t="shared" si="21"/>
        <v>97</v>
      </c>
      <c r="AA234">
        <f t="shared" si="22"/>
        <v>98</v>
      </c>
      <c r="AB234" s="42">
        <f t="shared" si="23"/>
        <v>99</v>
      </c>
      <c r="AC234" s="41">
        <f t="shared" si="52"/>
        <v>0</v>
      </c>
      <c r="AD234">
        <f t="shared" si="24"/>
        <v>0</v>
      </c>
      <c r="AE234">
        <f t="shared" si="25"/>
        <v>0</v>
      </c>
      <c r="AF234">
        <f t="shared" si="26"/>
        <v>0</v>
      </c>
      <c r="AG234">
        <f t="shared" si="27"/>
        <v>0</v>
      </c>
      <c r="AH234">
        <f t="shared" si="28"/>
        <v>0</v>
      </c>
      <c r="AI234">
        <f t="shared" si="29"/>
        <v>0</v>
      </c>
      <c r="AJ234">
        <f t="shared" si="30"/>
        <v>0</v>
      </c>
      <c r="AK234">
        <f t="shared" si="31"/>
        <v>0</v>
      </c>
      <c r="AL234">
        <f t="shared" si="32"/>
        <v>0</v>
      </c>
      <c r="AM234" s="42"/>
      <c r="AN234">
        <f t="shared" si="53"/>
        <v>0</v>
      </c>
      <c r="AP234" s="46">
        <f t="shared" si="54"/>
        <v>9</v>
      </c>
      <c r="AQ234">
        <f t="shared" si="55"/>
        <v>1</v>
      </c>
      <c r="AR234">
        <f t="shared" si="33"/>
        <v>1</v>
      </c>
      <c r="AS234">
        <f t="shared" si="34"/>
        <v>1</v>
      </c>
      <c r="AT234">
        <f t="shared" si="35"/>
        <v>1</v>
      </c>
      <c r="AU234">
        <f t="shared" si="36"/>
        <v>1</v>
      </c>
      <c r="AV234">
        <f t="shared" si="37"/>
        <v>1</v>
      </c>
      <c r="AW234">
        <f t="shared" si="37"/>
        <v>1</v>
      </c>
      <c r="AX234">
        <f t="shared" si="38"/>
        <v>1</v>
      </c>
      <c r="AY234" s="42">
        <f t="shared" si="39"/>
        <v>1</v>
      </c>
      <c r="AZ234">
        <f t="shared" si="56"/>
        <v>0</v>
      </c>
      <c r="BA234" s="46">
        <f t="shared" si="40"/>
        <v>0</v>
      </c>
      <c r="BB234">
        <f t="shared" si="41"/>
        <v>0</v>
      </c>
      <c r="BC234">
        <f t="shared" si="42"/>
        <v>0</v>
      </c>
      <c r="BD234">
        <f t="shared" si="43"/>
        <v>0</v>
      </c>
      <c r="BE234">
        <f t="shared" si="44"/>
        <v>0</v>
      </c>
      <c r="BF234">
        <f t="shared" si="45"/>
        <v>0</v>
      </c>
      <c r="BG234">
        <f t="shared" si="46"/>
        <v>0</v>
      </c>
      <c r="BH234">
        <f t="shared" si="47"/>
        <v>0</v>
      </c>
      <c r="BI234" s="42">
        <f t="shared" si="48"/>
        <v>0</v>
      </c>
    </row>
    <row r="235" spans="5:61" ht="13.2" x14ac:dyDescent="0.25">
      <c r="E235" t="str">
        <f t="shared" si="49"/>
        <v/>
      </c>
      <c r="F235">
        <f t="shared" si="14"/>
        <v>0</v>
      </c>
      <c r="G235">
        <v>31</v>
      </c>
      <c r="H235" s="27" t="str">
        <f t="shared" si="57"/>
        <v/>
      </c>
      <c r="I235" s="28"/>
      <c r="J235" s="62"/>
      <c r="K235" s="61"/>
      <c r="L235" s="62"/>
      <c r="M235" s="61"/>
      <c r="N235" s="28"/>
      <c r="O235" s="28"/>
      <c r="P235" s="28"/>
      <c r="Q235" s="28"/>
      <c r="S235" s="48">
        <f t="shared" si="51"/>
        <v>0</v>
      </c>
      <c r="T235" s="44">
        <f t="shared" si="15"/>
        <v>91</v>
      </c>
      <c r="U235" s="44">
        <f t="shared" si="16"/>
        <v>92</v>
      </c>
      <c r="V235" s="44">
        <f t="shared" si="17"/>
        <v>93</v>
      </c>
      <c r="W235" s="44">
        <f t="shared" si="18"/>
        <v>94</v>
      </c>
      <c r="X235" s="44">
        <f t="shared" si="19"/>
        <v>95</v>
      </c>
      <c r="Y235" s="44">
        <f t="shared" si="20"/>
        <v>96</v>
      </c>
      <c r="Z235" s="44">
        <f t="shared" si="21"/>
        <v>97</v>
      </c>
      <c r="AA235" s="44">
        <f t="shared" si="22"/>
        <v>98</v>
      </c>
      <c r="AB235" s="31">
        <f t="shared" si="23"/>
        <v>99</v>
      </c>
      <c r="AC235" s="43">
        <f t="shared" si="52"/>
        <v>0</v>
      </c>
      <c r="AD235" s="44">
        <f t="shared" si="24"/>
        <v>0</v>
      </c>
      <c r="AE235" s="44">
        <f t="shared" si="25"/>
        <v>0</v>
      </c>
      <c r="AF235" s="44">
        <f t="shared" si="26"/>
        <v>0</v>
      </c>
      <c r="AG235" s="44">
        <f t="shared" si="27"/>
        <v>0</v>
      </c>
      <c r="AH235" s="44">
        <f t="shared" si="28"/>
        <v>0</v>
      </c>
      <c r="AI235" s="44">
        <f t="shared" si="29"/>
        <v>0</v>
      </c>
      <c r="AJ235" s="44">
        <f t="shared" si="30"/>
        <v>0</v>
      </c>
      <c r="AK235" s="44">
        <f t="shared" si="31"/>
        <v>0</v>
      </c>
      <c r="AL235" s="44">
        <f t="shared" si="32"/>
        <v>0</v>
      </c>
      <c r="AM235" s="31"/>
      <c r="AN235">
        <f t="shared" si="53"/>
        <v>0</v>
      </c>
      <c r="AP235" s="50">
        <f t="shared" si="54"/>
        <v>9</v>
      </c>
      <c r="AQ235" s="44">
        <f t="shared" si="55"/>
        <v>1</v>
      </c>
      <c r="AR235" s="44">
        <f t="shared" si="33"/>
        <v>1</v>
      </c>
      <c r="AS235" s="44">
        <f t="shared" si="34"/>
        <v>1</v>
      </c>
      <c r="AT235" s="44">
        <f t="shared" si="35"/>
        <v>1</v>
      </c>
      <c r="AU235" s="44">
        <f t="shared" si="36"/>
        <v>1</v>
      </c>
      <c r="AV235" s="44">
        <f t="shared" si="37"/>
        <v>1</v>
      </c>
      <c r="AW235" s="44">
        <f t="shared" si="37"/>
        <v>1</v>
      </c>
      <c r="AX235" s="44">
        <f t="shared" si="38"/>
        <v>1</v>
      </c>
      <c r="AY235" s="31">
        <f t="shared" si="39"/>
        <v>1</v>
      </c>
      <c r="AZ235">
        <f t="shared" si="56"/>
        <v>0</v>
      </c>
      <c r="BA235" s="50">
        <f t="shared" si="40"/>
        <v>0</v>
      </c>
      <c r="BB235" s="44">
        <f t="shared" si="41"/>
        <v>0</v>
      </c>
      <c r="BC235" s="44">
        <f t="shared" si="42"/>
        <v>0</v>
      </c>
      <c r="BD235" s="44">
        <f t="shared" si="43"/>
        <v>0</v>
      </c>
      <c r="BE235" s="44">
        <f t="shared" si="44"/>
        <v>0</v>
      </c>
      <c r="BF235" s="44">
        <f t="shared" si="45"/>
        <v>0</v>
      </c>
      <c r="BG235">
        <f t="shared" si="46"/>
        <v>0</v>
      </c>
      <c r="BH235" s="44">
        <f t="shared" si="47"/>
        <v>0</v>
      </c>
      <c r="BI235" s="31">
        <f t="shared" si="48"/>
        <v>0</v>
      </c>
    </row>
    <row r="236" spans="5:61" ht="13.2" x14ac:dyDescent="0.25">
      <c r="H236" s="2"/>
      <c r="I236" t="s">
        <v>6</v>
      </c>
      <c r="Q236" s="29" t="s">
        <v>295</v>
      </c>
      <c r="AC236" s="2"/>
    </row>
    <row r="237" spans="5:61" ht="12.75" customHeight="1" x14ac:dyDescent="0.25">
      <c r="H237" s="2"/>
      <c r="AC237" s="2"/>
    </row>
    <row r="238" spans="5:61" ht="12.75" hidden="1" customHeight="1" x14ac:dyDescent="0.25">
      <c r="H238" s="2"/>
      <c r="AC238" s="2"/>
    </row>
    <row r="239" spans="5:61" ht="12.75" hidden="1" customHeight="1" x14ac:dyDescent="0.25">
      <c r="H239" s="2"/>
      <c r="AC239" s="2"/>
    </row>
    <row r="240" spans="5:61" ht="12.75" hidden="1" customHeight="1" x14ac:dyDescent="0.25">
      <c r="H240" s="2"/>
      <c r="AC240" s="2"/>
    </row>
    <row r="241" spans="8:29" ht="12.75" hidden="1" customHeight="1" x14ac:dyDescent="0.25">
      <c r="H241" s="2"/>
      <c r="AC241" s="2"/>
    </row>
    <row r="242" spans="8:29" ht="12.75" hidden="1" customHeight="1" x14ac:dyDescent="0.25">
      <c r="H242" s="2"/>
      <c r="AC242" s="2"/>
    </row>
    <row r="243" spans="8:29" ht="12.75" hidden="1" customHeight="1" x14ac:dyDescent="0.25">
      <c r="H243" s="2"/>
      <c r="AC243" s="2"/>
    </row>
    <row r="244" spans="8:29" ht="12.75" hidden="1" customHeight="1" x14ac:dyDescent="0.25">
      <c r="H244" s="2"/>
      <c r="AC244" s="2"/>
    </row>
    <row r="245" spans="8:29" ht="12.75" hidden="1" customHeight="1" x14ac:dyDescent="0.25">
      <c r="H245" s="2"/>
      <c r="AC245" s="2"/>
    </row>
    <row r="246" spans="8:29" ht="12.75" hidden="1" customHeight="1" x14ac:dyDescent="0.25">
      <c r="H246" s="2"/>
      <c r="AC246" s="2"/>
    </row>
    <row r="247" spans="8:29" ht="12.75" hidden="1" customHeight="1" x14ac:dyDescent="0.25">
      <c r="H247" s="2"/>
      <c r="AC247" s="2"/>
    </row>
    <row r="248" spans="8:29" ht="12.75" hidden="1" customHeight="1" x14ac:dyDescent="0.25">
      <c r="H248" s="2"/>
      <c r="AC248" s="2"/>
    </row>
    <row r="249" spans="8:29" ht="12.75" hidden="1" customHeight="1" x14ac:dyDescent="0.25">
      <c r="H249" s="2"/>
      <c r="AC249" s="2"/>
    </row>
    <row r="250" spans="8:29" ht="12.75" hidden="1" customHeight="1" x14ac:dyDescent="0.25">
      <c r="H250" s="2"/>
      <c r="AC250" s="2"/>
    </row>
    <row r="251" spans="8:29" ht="12.75" hidden="1" customHeight="1" x14ac:dyDescent="0.25">
      <c r="H251" s="2"/>
      <c r="AC251" s="2"/>
    </row>
    <row r="252" spans="8:29" ht="12.75" hidden="1" customHeight="1" x14ac:dyDescent="0.25">
      <c r="H252" s="2"/>
      <c r="AC252" s="2"/>
    </row>
    <row r="253" spans="8:29" ht="12.75" hidden="1" customHeight="1" x14ac:dyDescent="0.25">
      <c r="H253" s="2"/>
      <c r="AC253" s="2"/>
    </row>
    <row r="254" spans="8:29" ht="12.75" hidden="1" customHeight="1" x14ac:dyDescent="0.25">
      <c r="H254" s="2"/>
      <c r="AC254" s="2"/>
    </row>
    <row r="255" spans="8:29" ht="12.75" hidden="1" customHeight="1" x14ac:dyDescent="0.25">
      <c r="H255" s="2"/>
      <c r="AC255" s="2"/>
    </row>
    <row r="256" spans="8:29" ht="12.75" hidden="1" customHeight="1" x14ac:dyDescent="0.25">
      <c r="H256" s="2"/>
      <c r="AC256" s="2"/>
    </row>
    <row r="257" spans="8:29" ht="12.75" hidden="1" customHeight="1" x14ac:dyDescent="0.25">
      <c r="H257" s="2"/>
      <c r="AC257" s="2"/>
    </row>
    <row r="258" spans="8:29" ht="12.75" hidden="1" customHeight="1" x14ac:dyDescent="0.25">
      <c r="H258" s="2"/>
      <c r="AC258" s="2"/>
    </row>
    <row r="259" spans="8:29" ht="12.75" hidden="1" customHeight="1" x14ac:dyDescent="0.25">
      <c r="H259" s="2"/>
      <c r="AC259" s="2"/>
    </row>
    <row r="260" spans="8:29" ht="12.75" hidden="1" customHeight="1" x14ac:dyDescent="0.25">
      <c r="H260" s="2"/>
      <c r="AC260" s="2"/>
    </row>
    <row r="261" spans="8:29" ht="12.75" hidden="1" customHeight="1" x14ac:dyDescent="0.25">
      <c r="H261" s="2"/>
      <c r="AC261" s="2"/>
    </row>
    <row r="262" spans="8:29" ht="12.75" hidden="1" customHeight="1" x14ac:dyDescent="0.25">
      <c r="H262" s="2"/>
      <c r="AC262" s="2"/>
    </row>
    <row r="263" spans="8:29" ht="12.75" hidden="1" customHeight="1" x14ac:dyDescent="0.25">
      <c r="H263" s="2"/>
      <c r="AC263" s="2"/>
    </row>
    <row r="264" spans="8:29" ht="12.75" hidden="1" customHeight="1" x14ac:dyDescent="0.25">
      <c r="H264" s="2"/>
      <c r="AC264" s="2"/>
    </row>
    <row r="265" spans="8:29" ht="12.75" hidden="1" customHeight="1" x14ac:dyDescent="0.25">
      <c r="H265" s="2"/>
      <c r="AC265" s="2"/>
    </row>
    <row r="266" spans="8:29" ht="12.75" hidden="1" customHeight="1" x14ac:dyDescent="0.25">
      <c r="H266" s="2"/>
      <c r="AC266" s="2"/>
    </row>
    <row r="267" spans="8:29" ht="12.75" hidden="1" customHeight="1" x14ac:dyDescent="0.25">
      <c r="H267" s="2"/>
      <c r="AC267" s="2"/>
    </row>
    <row r="268" spans="8:29" ht="12.75" hidden="1" customHeight="1" x14ac:dyDescent="0.25">
      <c r="H268" s="2"/>
      <c r="AC268" s="2"/>
    </row>
    <row r="269" spans="8:29" ht="12.75" hidden="1" customHeight="1" x14ac:dyDescent="0.25">
      <c r="H269" s="2"/>
      <c r="AC269" s="2"/>
    </row>
    <row r="270" spans="8:29" ht="12.75" hidden="1" customHeight="1" x14ac:dyDescent="0.25">
      <c r="H270" s="2"/>
      <c r="AC270" s="2"/>
    </row>
    <row r="271" spans="8:29" ht="12.75" hidden="1" customHeight="1" x14ac:dyDescent="0.25">
      <c r="H271" s="2"/>
      <c r="AC271" s="2"/>
    </row>
    <row r="272" spans="8:29" ht="12.75" hidden="1" customHeight="1" x14ac:dyDescent="0.25">
      <c r="H272" s="2"/>
      <c r="AC272" s="2"/>
    </row>
    <row r="273" spans="8:29" ht="12.75" hidden="1" customHeight="1" x14ac:dyDescent="0.25">
      <c r="H273" s="2"/>
      <c r="AC273" s="2"/>
    </row>
    <row r="274" spans="8:29" ht="12.75" hidden="1" customHeight="1" x14ac:dyDescent="0.25">
      <c r="H274" s="2"/>
      <c r="AC274" s="2"/>
    </row>
    <row r="275" spans="8:29" ht="12.75" hidden="1" customHeight="1" x14ac:dyDescent="0.25">
      <c r="H275" s="2"/>
      <c r="AC275" s="2"/>
    </row>
    <row r="276" spans="8:29" ht="12.75" hidden="1" customHeight="1" x14ac:dyDescent="0.25">
      <c r="H276" s="2"/>
      <c r="AC276" s="2"/>
    </row>
    <row r="277" spans="8:29" ht="12.75" hidden="1" customHeight="1" x14ac:dyDescent="0.25">
      <c r="H277" s="2"/>
      <c r="AC277" s="2"/>
    </row>
    <row r="278" spans="8:29" ht="12.75" hidden="1" customHeight="1" x14ac:dyDescent="0.25">
      <c r="H278" s="2"/>
      <c r="AC278" s="2"/>
    </row>
    <row r="279" spans="8:29" ht="12.75" hidden="1" customHeight="1" x14ac:dyDescent="0.25">
      <c r="H279" s="2"/>
      <c r="AC279" s="2"/>
    </row>
    <row r="280" spans="8:29" ht="12.75" hidden="1" customHeight="1" x14ac:dyDescent="0.25">
      <c r="H280" s="2"/>
      <c r="AC280" s="2"/>
    </row>
    <row r="281" spans="8:29" ht="12.75" hidden="1" customHeight="1" x14ac:dyDescent="0.25">
      <c r="H281" s="2"/>
      <c r="AC281" s="2"/>
    </row>
    <row r="282" spans="8:29" ht="12.75" hidden="1" customHeight="1" x14ac:dyDescent="0.25">
      <c r="H282" s="2"/>
      <c r="AC282" s="2"/>
    </row>
    <row r="283" spans="8:29" ht="12.75" hidden="1" customHeight="1" x14ac:dyDescent="0.25">
      <c r="H283" s="2"/>
      <c r="AC283" s="2"/>
    </row>
    <row r="284" spans="8:29" ht="12.75" hidden="1" customHeight="1" x14ac:dyDescent="0.25">
      <c r="H284" s="2"/>
      <c r="AC284" s="2"/>
    </row>
    <row r="285" spans="8:29" ht="12.75" hidden="1" customHeight="1" x14ac:dyDescent="0.25">
      <c r="H285" s="2"/>
      <c r="AC285" s="2"/>
    </row>
    <row r="286" spans="8:29" ht="12.75" hidden="1" customHeight="1" x14ac:dyDescent="0.25">
      <c r="H286" s="2"/>
      <c r="AC286" s="2"/>
    </row>
    <row r="287" spans="8:29" ht="12.75" hidden="1" customHeight="1" x14ac:dyDescent="0.25">
      <c r="H287" s="2"/>
      <c r="AC287" s="2"/>
    </row>
    <row r="288" spans="8:29" ht="12.75" hidden="1" customHeight="1" x14ac:dyDescent="0.25">
      <c r="H288" s="2"/>
      <c r="AC288" s="2"/>
    </row>
    <row r="289" spans="8:29" ht="12.75" hidden="1" customHeight="1" x14ac:dyDescent="0.25">
      <c r="H289" s="2"/>
      <c r="AC289" s="2"/>
    </row>
    <row r="290" spans="8:29" ht="12.75" hidden="1" customHeight="1" x14ac:dyDescent="0.25">
      <c r="H290" s="2"/>
      <c r="AC290" s="2"/>
    </row>
    <row r="291" spans="8:29" ht="12.75" hidden="1" customHeight="1" x14ac:dyDescent="0.25">
      <c r="H291" s="2"/>
      <c r="AC291" s="2"/>
    </row>
    <row r="292" spans="8:29" ht="12.75" hidden="1" customHeight="1" x14ac:dyDescent="0.25">
      <c r="H292" s="2"/>
      <c r="AC292" s="2"/>
    </row>
    <row r="293" spans="8:29" ht="12.75" hidden="1" customHeight="1" x14ac:dyDescent="0.25">
      <c r="H293" s="2"/>
      <c r="AC293" s="2"/>
    </row>
    <row r="294" spans="8:29" ht="12.75" hidden="1" customHeight="1" x14ac:dyDescent="0.25">
      <c r="H294" s="2"/>
      <c r="AC294" s="2"/>
    </row>
    <row r="295" spans="8:29" ht="12.75" hidden="1" customHeight="1" x14ac:dyDescent="0.25">
      <c r="H295" s="2"/>
      <c r="AC295" s="2"/>
    </row>
    <row r="296" spans="8:29" ht="12.75" hidden="1" customHeight="1" x14ac:dyDescent="0.25">
      <c r="H296" s="2"/>
      <c r="AC296" s="2"/>
    </row>
    <row r="297" spans="8:29" ht="12.75" hidden="1" customHeight="1" x14ac:dyDescent="0.25">
      <c r="H297" s="2"/>
      <c r="AC297" s="2"/>
    </row>
    <row r="298" spans="8:29" ht="12.75" hidden="1" customHeight="1" x14ac:dyDescent="0.25">
      <c r="H298" s="2"/>
      <c r="AC298" s="2"/>
    </row>
    <row r="299" spans="8:29" ht="12.75" hidden="1" customHeight="1" x14ac:dyDescent="0.25">
      <c r="H299" s="2"/>
      <c r="AC299" s="2"/>
    </row>
    <row r="300" spans="8:29" ht="12.75" hidden="1" customHeight="1" x14ac:dyDescent="0.25">
      <c r="H300" s="2"/>
      <c r="AC300" s="2"/>
    </row>
    <row r="301" spans="8:29" ht="12.75" hidden="1" customHeight="1" x14ac:dyDescent="0.25">
      <c r="H301" s="2"/>
      <c r="AC301" s="2"/>
    </row>
    <row r="302" spans="8:29" ht="12.75" hidden="1" customHeight="1" x14ac:dyDescent="0.25">
      <c r="H302" s="2"/>
      <c r="AC302" s="2"/>
    </row>
    <row r="303" spans="8:29" ht="12.75" hidden="1" customHeight="1" x14ac:dyDescent="0.25">
      <c r="H303" s="2"/>
      <c r="AC303" s="2"/>
    </row>
    <row r="304" spans="8:29" ht="12.75" hidden="1" customHeight="1" x14ac:dyDescent="0.25">
      <c r="H304" s="2"/>
      <c r="AC304" s="2"/>
    </row>
    <row r="305" spans="8:29" ht="12.75" hidden="1" customHeight="1" x14ac:dyDescent="0.25">
      <c r="H305" s="2"/>
      <c r="AC305" s="2"/>
    </row>
    <row r="306" spans="8:29" ht="12.75" hidden="1" customHeight="1" x14ac:dyDescent="0.25">
      <c r="H306" s="2"/>
      <c r="AC306" s="2"/>
    </row>
    <row r="307" spans="8:29" ht="12.75" hidden="1" customHeight="1" x14ac:dyDescent="0.25">
      <c r="H307" s="2"/>
      <c r="AC307" s="2"/>
    </row>
    <row r="308" spans="8:29" ht="12.75" hidden="1" customHeight="1" x14ac:dyDescent="0.25">
      <c r="H308" s="2"/>
      <c r="AC308" s="2"/>
    </row>
    <row r="309" spans="8:29" ht="12.75" hidden="1" customHeight="1" x14ac:dyDescent="0.25">
      <c r="H309" s="2"/>
      <c r="AC309" s="2"/>
    </row>
    <row r="310" spans="8:29" ht="12.75" hidden="1" customHeight="1" x14ac:dyDescent="0.25">
      <c r="H310" s="2"/>
      <c r="AC310" s="2"/>
    </row>
    <row r="311" spans="8:29" ht="12.75" hidden="1" customHeight="1" x14ac:dyDescent="0.25">
      <c r="H311" s="2"/>
      <c r="AC311" s="2"/>
    </row>
    <row r="312" spans="8:29" ht="12.75" hidden="1" customHeight="1" x14ac:dyDescent="0.25">
      <c r="H312" s="2"/>
      <c r="AC312" s="2"/>
    </row>
    <row r="313" spans="8:29" ht="12.75" hidden="1" customHeight="1" x14ac:dyDescent="0.25">
      <c r="H313" s="2"/>
      <c r="AC313" s="2"/>
    </row>
    <row r="314" spans="8:29" ht="12.75" hidden="1" customHeight="1" x14ac:dyDescent="0.25">
      <c r="H314" s="2"/>
      <c r="AC314" s="2"/>
    </row>
    <row r="315" spans="8:29" ht="12.75" hidden="1" customHeight="1" x14ac:dyDescent="0.25">
      <c r="H315" s="2"/>
      <c r="AC315" s="2"/>
    </row>
    <row r="316" spans="8:29" ht="12.75" hidden="1" customHeight="1" x14ac:dyDescent="0.25">
      <c r="H316" s="2"/>
      <c r="AC316" s="2"/>
    </row>
    <row r="317" spans="8:29" ht="12.75" hidden="1" customHeight="1" x14ac:dyDescent="0.25">
      <c r="H317" s="2"/>
      <c r="AC317" s="2"/>
    </row>
    <row r="318" spans="8:29" ht="12.75" hidden="1" customHeight="1" x14ac:dyDescent="0.25">
      <c r="H318" s="2"/>
      <c r="AC318" s="2"/>
    </row>
    <row r="319" spans="8:29" ht="12.75" hidden="1" customHeight="1" x14ac:dyDescent="0.25">
      <c r="H319" s="2"/>
      <c r="AC319" s="2"/>
    </row>
    <row r="320" spans="8:29" ht="12.75" hidden="1" customHeight="1" x14ac:dyDescent="0.25">
      <c r="H320" s="2"/>
      <c r="AC320" s="2"/>
    </row>
    <row r="321" spans="8:29" ht="12.75" hidden="1" customHeight="1" x14ac:dyDescent="0.25">
      <c r="H321" s="2"/>
      <c r="AC321" s="2"/>
    </row>
    <row r="322" spans="8:29" ht="12.75" hidden="1" customHeight="1" x14ac:dyDescent="0.25">
      <c r="H322" s="2"/>
      <c r="AC322" s="2"/>
    </row>
    <row r="323" spans="8:29" ht="12.75" hidden="1" customHeight="1" x14ac:dyDescent="0.25">
      <c r="H323" s="2"/>
      <c r="AC323" s="2"/>
    </row>
    <row r="324" spans="8:29" ht="12.75" hidden="1" customHeight="1" x14ac:dyDescent="0.25">
      <c r="H324" s="2"/>
      <c r="AC324" s="2"/>
    </row>
    <row r="325" spans="8:29" ht="12.75" hidden="1" customHeight="1" x14ac:dyDescent="0.25">
      <c r="H325" s="2"/>
      <c r="AC325" s="2"/>
    </row>
    <row r="326" spans="8:29" ht="12.75" hidden="1" customHeight="1" x14ac:dyDescent="0.25">
      <c r="H326" s="2"/>
      <c r="AC326" s="2"/>
    </row>
    <row r="327" spans="8:29" ht="12.75" hidden="1" customHeight="1" x14ac:dyDescent="0.25">
      <c r="H327" s="2"/>
      <c r="AC327" s="2"/>
    </row>
    <row r="328" spans="8:29" ht="12.75" hidden="1" customHeight="1" x14ac:dyDescent="0.25">
      <c r="H328" s="2"/>
      <c r="AC328" s="2"/>
    </row>
    <row r="329" spans="8:29" ht="12.75" hidden="1" customHeight="1" x14ac:dyDescent="0.25">
      <c r="H329" s="2"/>
      <c r="AC329" s="2"/>
    </row>
    <row r="330" spans="8:29" ht="12.75" hidden="1" customHeight="1" x14ac:dyDescent="0.25">
      <c r="H330" s="2"/>
      <c r="AC330" s="2"/>
    </row>
    <row r="331" spans="8:29" ht="12.75" hidden="1" customHeight="1" x14ac:dyDescent="0.25">
      <c r="H331" s="2"/>
      <c r="AC331" s="2"/>
    </row>
    <row r="332" spans="8:29" ht="12.75" hidden="1" customHeight="1" x14ac:dyDescent="0.25">
      <c r="H332" s="2"/>
      <c r="AC332" s="2"/>
    </row>
    <row r="333" spans="8:29" ht="12.75" hidden="1" customHeight="1" x14ac:dyDescent="0.25">
      <c r="H333" s="2"/>
      <c r="AC333" s="2"/>
    </row>
    <row r="334" spans="8:29" ht="12.75" hidden="1" customHeight="1" x14ac:dyDescent="0.25">
      <c r="H334" s="2"/>
      <c r="AC334" s="2"/>
    </row>
    <row r="335" spans="8:29" ht="12.75" hidden="1" customHeight="1" x14ac:dyDescent="0.25">
      <c r="H335" s="2"/>
      <c r="AC335" s="2"/>
    </row>
    <row r="336" spans="8:29" ht="12.75" hidden="1" customHeight="1" x14ac:dyDescent="0.25">
      <c r="H336" s="2"/>
      <c r="AC336" s="2"/>
    </row>
    <row r="337" spans="8:29" ht="12.75" hidden="1" customHeight="1" x14ac:dyDescent="0.25">
      <c r="H337" s="2"/>
      <c r="AC337" s="2"/>
    </row>
    <row r="338" spans="8:29" ht="12.75" hidden="1" customHeight="1" x14ac:dyDescent="0.25">
      <c r="H338" s="2"/>
      <c r="AC338" s="2"/>
    </row>
    <row r="339" spans="8:29" ht="12.75" hidden="1" customHeight="1" x14ac:dyDescent="0.25">
      <c r="H339" s="2"/>
      <c r="AC339" s="2"/>
    </row>
    <row r="340" spans="8:29" ht="12.75" hidden="1" customHeight="1" x14ac:dyDescent="0.25">
      <c r="H340" s="2"/>
      <c r="AC340" s="2"/>
    </row>
    <row r="341" spans="8:29" ht="12.75" hidden="1" customHeight="1" x14ac:dyDescent="0.25">
      <c r="H341" s="2"/>
      <c r="AC341" s="2"/>
    </row>
    <row r="342" spans="8:29" ht="12.75" hidden="1" customHeight="1" x14ac:dyDescent="0.25">
      <c r="H342" s="2"/>
      <c r="AC342" s="2"/>
    </row>
    <row r="343" spans="8:29" ht="12.75" hidden="1" customHeight="1" x14ac:dyDescent="0.25">
      <c r="H343" s="2"/>
      <c r="AC343" s="2"/>
    </row>
    <row r="344" spans="8:29" ht="12.75" hidden="1" customHeight="1" x14ac:dyDescent="0.25">
      <c r="H344" s="2"/>
      <c r="AC344" s="2"/>
    </row>
    <row r="345" spans="8:29" ht="12.75" hidden="1" customHeight="1" x14ac:dyDescent="0.25">
      <c r="H345" s="2"/>
      <c r="AC345" s="2"/>
    </row>
    <row r="346" spans="8:29" ht="12.75" hidden="1" customHeight="1" x14ac:dyDescent="0.25">
      <c r="H346" s="2"/>
      <c r="AC346" s="2"/>
    </row>
    <row r="347" spans="8:29" ht="12.75" hidden="1" customHeight="1" x14ac:dyDescent="0.25">
      <c r="H347" s="2"/>
      <c r="AC347" s="2"/>
    </row>
    <row r="348" spans="8:29" ht="12.75" hidden="1" customHeight="1" x14ac:dyDescent="0.25">
      <c r="H348" s="2"/>
      <c r="AC348" s="2"/>
    </row>
    <row r="349" spans="8:29" ht="12.75" hidden="1" customHeight="1" x14ac:dyDescent="0.25">
      <c r="H349" s="2"/>
      <c r="AC349" s="2"/>
    </row>
    <row r="350" spans="8:29" ht="12.75" hidden="1" customHeight="1" x14ac:dyDescent="0.25">
      <c r="H350" s="2"/>
      <c r="AC350" s="2"/>
    </row>
    <row r="351" spans="8:29" ht="12.75" hidden="1" customHeight="1" x14ac:dyDescent="0.25">
      <c r="H351" s="2"/>
      <c r="AC351" s="2"/>
    </row>
    <row r="352" spans="8:29" ht="12.75" hidden="1" customHeight="1" x14ac:dyDescent="0.25">
      <c r="H352" s="2"/>
      <c r="AC352" s="2"/>
    </row>
    <row r="353" spans="8:29" ht="12.75" hidden="1" customHeight="1" x14ac:dyDescent="0.25">
      <c r="H353" s="2"/>
      <c r="AC353" s="2"/>
    </row>
    <row r="354" spans="8:29" ht="12.75" hidden="1" customHeight="1" x14ac:dyDescent="0.25">
      <c r="H354" s="2"/>
      <c r="AC354" s="2"/>
    </row>
    <row r="355" spans="8:29" ht="12.75" hidden="1" customHeight="1" x14ac:dyDescent="0.25">
      <c r="H355" s="2"/>
      <c r="AC355" s="2"/>
    </row>
    <row r="356" spans="8:29" ht="12.75" hidden="1" customHeight="1" x14ac:dyDescent="0.25">
      <c r="H356" s="2"/>
      <c r="AC356" s="2"/>
    </row>
    <row r="357" spans="8:29" ht="12.75" hidden="1" customHeight="1" x14ac:dyDescent="0.25">
      <c r="H357" s="2"/>
      <c r="AC357" s="2"/>
    </row>
    <row r="358" spans="8:29" ht="12.75" hidden="1" customHeight="1" x14ac:dyDescent="0.25">
      <c r="H358" s="2"/>
      <c r="AC358" s="2"/>
    </row>
    <row r="359" spans="8:29" ht="12.75" hidden="1" customHeight="1" x14ac:dyDescent="0.25">
      <c r="H359" s="2"/>
      <c r="AC359" s="2"/>
    </row>
    <row r="360" spans="8:29" ht="12.75" hidden="1" customHeight="1" x14ac:dyDescent="0.25">
      <c r="H360" s="2"/>
      <c r="AC360" s="2"/>
    </row>
    <row r="361" spans="8:29" ht="12.75" hidden="1" customHeight="1" x14ac:dyDescent="0.25">
      <c r="H361" s="2"/>
      <c r="AC361" s="2"/>
    </row>
    <row r="362" spans="8:29" ht="12.75" hidden="1" customHeight="1" x14ac:dyDescent="0.25">
      <c r="H362" s="2"/>
      <c r="AC362" s="2"/>
    </row>
    <row r="363" spans="8:29" ht="12.75" hidden="1" customHeight="1" x14ac:dyDescent="0.25">
      <c r="H363" s="2"/>
      <c r="AC363" s="2"/>
    </row>
    <row r="364" spans="8:29" ht="12.75" hidden="1" customHeight="1" x14ac:dyDescent="0.25">
      <c r="H364" s="2"/>
      <c r="AC364" s="2"/>
    </row>
    <row r="365" spans="8:29" ht="12.75" hidden="1" customHeight="1" x14ac:dyDescent="0.25">
      <c r="H365" s="2"/>
      <c r="AC365" s="2"/>
    </row>
    <row r="366" spans="8:29" ht="12.75" hidden="1" customHeight="1" x14ac:dyDescent="0.25">
      <c r="H366" s="2"/>
      <c r="AC366" s="2"/>
    </row>
    <row r="367" spans="8:29" ht="12.75" hidden="1" customHeight="1" x14ac:dyDescent="0.25">
      <c r="H367" s="2"/>
      <c r="AC367" s="2"/>
    </row>
    <row r="368" spans="8:29" ht="12.75" hidden="1" customHeight="1" x14ac:dyDescent="0.25">
      <c r="H368" s="2"/>
      <c r="AC368" s="2"/>
    </row>
    <row r="369" spans="8:29" ht="12.75" hidden="1" customHeight="1" x14ac:dyDescent="0.25">
      <c r="H369" s="2"/>
      <c r="AC369" s="2"/>
    </row>
    <row r="370" spans="8:29" ht="12.75" hidden="1" customHeight="1" x14ac:dyDescent="0.25">
      <c r="H370" s="2"/>
      <c r="AC370" s="2"/>
    </row>
    <row r="371" spans="8:29" ht="12.75" hidden="1" customHeight="1" x14ac:dyDescent="0.25">
      <c r="H371" s="2"/>
      <c r="AC371" s="2"/>
    </row>
    <row r="372" spans="8:29" ht="12.75" hidden="1" customHeight="1" x14ac:dyDescent="0.25">
      <c r="H372" s="2"/>
      <c r="AC372" s="2"/>
    </row>
    <row r="373" spans="8:29" ht="12.75" hidden="1" customHeight="1" x14ac:dyDescent="0.25">
      <c r="H373" s="2"/>
      <c r="AC373" s="2"/>
    </row>
    <row r="374" spans="8:29" ht="12.75" hidden="1" customHeight="1" x14ac:dyDescent="0.25">
      <c r="H374" s="2"/>
      <c r="AC374" s="2"/>
    </row>
    <row r="375" spans="8:29" ht="12.75" hidden="1" customHeight="1" x14ac:dyDescent="0.25">
      <c r="H375" s="2"/>
      <c r="AC375" s="2"/>
    </row>
    <row r="376" spans="8:29" ht="12.75" hidden="1" customHeight="1" x14ac:dyDescent="0.25">
      <c r="H376" s="2"/>
      <c r="AC376" s="2"/>
    </row>
    <row r="377" spans="8:29" ht="12.75" hidden="1" customHeight="1" x14ac:dyDescent="0.25">
      <c r="H377" s="2"/>
      <c r="AC377" s="2"/>
    </row>
    <row r="378" spans="8:29" ht="12.75" hidden="1" customHeight="1" x14ac:dyDescent="0.25">
      <c r="H378" s="2"/>
      <c r="AC378" s="2"/>
    </row>
    <row r="379" spans="8:29" ht="12.75" hidden="1" customHeight="1" x14ac:dyDescent="0.25">
      <c r="H379" s="2"/>
      <c r="AC379" s="2"/>
    </row>
    <row r="380" spans="8:29" ht="12.75" hidden="1" customHeight="1" x14ac:dyDescent="0.25">
      <c r="H380" s="2"/>
      <c r="AC380" s="2"/>
    </row>
    <row r="381" spans="8:29" ht="12.75" hidden="1" customHeight="1" x14ac:dyDescent="0.25">
      <c r="H381" s="2"/>
      <c r="AC381" s="2"/>
    </row>
    <row r="382" spans="8:29" ht="12.75" hidden="1" customHeight="1" x14ac:dyDescent="0.25">
      <c r="H382" s="2"/>
      <c r="AC382" s="2"/>
    </row>
    <row r="383" spans="8:29" ht="12.75" hidden="1" customHeight="1" x14ac:dyDescent="0.25">
      <c r="H383" s="2"/>
      <c r="AC383" s="2"/>
    </row>
    <row r="384" spans="8:29" ht="12.75" hidden="1" customHeight="1" x14ac:dyDescent="0.25">
      <c r="H384" s="2"/>
      <c r="AC384" s="2"/>
    </row>
    <row r="385" spans="8:29" ht="12.75" hidden="1" customHeight="1" x14ac:dyDescent="0.25">
      <c r="H385" s="2"/>
      <c r="AC385" s="2"/>
    </row>
    <row r="386" spans="8:29" ht="12.75" hidden="1" customHeight="1" x14ac:dyDescent="0.25">
      <c r="H386" s="2"/>
      <c r="AC386" s="2"/>
    </row>
    <row r="387" spans="8:29" ht="12.75" hidden="1" customHeight="1" x14ac:dyDescent="0.25">
      <c r="H387" s="2"/>
      <c r="AC387" s="2"/>
    </row>
    <row r="388" spans="8:29" ht="12.75" hidden="1" customHeight="1" x14ac:dyDescent="0.25">
      <c r="H388" s="2"/>
      <c r="AC388" s="2"/>
    </row>
    <row r="389" spans="8:29" ht="12.75" hidden="1" customHeight="1" x14ac:dyDescent="0.25">
      <c r="H389" s="2"/>
      <c r="AC389" s="2"/>
    </row>
    <row r="390" spans="8:29" ht="12.75" hidden="1" customHeight="1" x14ac:dyDescent="0.25">
      <c r="H390" s="2"/>
      <c r="AC390" s="2"/>
    </row>
    <row r="391" spans="8:29" ht="12.75" hidden="1" customHeight="1" x14ac:dyDescent="0.25">
      <c r="H391" s="2"/>
      <c r="AC391" s="2"/>
    </row>
    <row r="392" spans="8:29" ht="12.75" hidden="1" customHeight="1" x14ac:dyDescent="0.25">
      <c r="H392" s="2"/>
      <c r="AC392" s="2"/>
    </row>
    <row r="393" spans="8:29" ht="12.75" hidden="1" customHeight="1" x14ac:dyDescent="0.25">
      <c r="H393" s="2"/>
      <c r="AC393" s="2"/>
    </row>
    <row r="394" spans="8:29" ht="12.75" hidden="1" customHeight="1" x14ac:dyDescent="0.25">
      <c r="H394" s="2"/>
      <c r="AC394" s="2"/>
    </row>
    <row r="395" spans="8:29" ht="12.75" hidden="1" customHeight="1" x14ac:dyDescent="0.25">
      <c r="H395" s="2"/>
      <c r="AC395" s="2"/>
    </row>
    <row r="396" spans="8:29" ht="12.75" hidden="1" customHeight="1" x14ac:dyDescent="0.25">
      <c r="H396" s="2"/>
      <c r="AC396" s="2"/>
    </row>
    <row r="397" spans="8:29" ht="12.75" hidden="1" customHeight="1" x14ac:dyDescent="0.25">
      <c r="H397" s="2"/>
      <c r="AC397" s="2"/>
    </row>
    <row r="398" spans="8:29" ht="12.75" hidden="1" customHeight="1" x14ac:dyDescent="0.25">
      <c r="H398" s="2"/>
      <c r="AC398" s="2"/>
    </row>
    <row r="399" spans="8:29" ht="12.75" hidden="1" customHeight="1" x14ac:dyDescent="0.25">
      <c r="H399" s="2"/>
      <c r="AC399" s="2"/>
    </row>
    <row r="400" spans="8:29" ht="12.75" hidden="1" customHeight="1" x14ac:dyDescent="0.25">
      <c r="H400" s="2"/>
      <c r="AC400" s="2"/>
    </row>
    <row r="401" spans="8:29" ht="12.75" hidden="1" customHeight="1" x14ac:dyDescent="0.25">
      <c r="H401" s="2"/>
      <c r="AC401" s="2"/>
    </row>
    <row r="402" spans="8:29" ht="12.75" hidden="1" customHeight="1" x14ac:dyDescent="0.25">
      <c r="H402" s="2"/>
      <c r="AC402" s="2"/>
    </row>
    <row r="403" spans="8:29" ht="12.75" hidden="1" customHeight="1" x14ac:dyDescent="0.25">
      <c r="H403" s="2"/>
      <c r="AC403" s="2"/>
    </row>
    <row r="404" spans="8:29" ht="12.75" hidden="1" customHeight="1" x14ac:dyDescent="0.25">
      <c r="H404" s="2"/>
      <c r="AC404" s="2"/>
    </row>
    <row r="405" spans="8:29" ht="12.75" hidden="1" customHeight="1" x14ac:dyDescent="0.25">
      <c r="H405" s="2"/>
      <c r="AC405" s="2"/>
    </row>
    <row r="406" spans="8:29" ht="12.75" hidden="1" customHeight="1" x14ac:dyDescent="0.25">
      <c r="H406" s="2"/>
      <c r="AC406" s="2"/>
    </row>
    <row r="407" spans="8:29" ht="12.75" hidden="1" customHeight="1" x14ac:dyDescent="0.25">
      <c r="H407" s="2"/>
      <c r="AC407" s="2"/>
    </row>
    <row r="408" spans="8:29" ht="12.75" hidden="1" customHeight="1" x14ac:dyDescent="0.25">
      <c r="H408" s="2"/>
      <c r="AC408" s="2"/>
    </row>
    <row r="409" spans="8:29" ht="12.75" hidden="1" customHeight="1" x14ac:dyDescent="0.25">
      <c r="H409" s="2"/>
      <c r="AC409" s="2"/>
    </row>
    <row r="410" spans="8:29" ht="12.75" hidden="1" customHeight="1" x14ac:dyDescent="0.25">
      <c r="H410" s="2"/>
      <c r="AC410" s="2"/>
    </row>
    <row r="411" spans="8:29" ht="12.75" hidden="1" customHeight="1" x14ac:dyDescent="0.25">
      <c r="H411" s="2"/>
      <c r="AC411" s="2"/>
    </row>
    <row r="412" spans="8:29" ht="12.75" hidden="1" customHeight="1" x14ac:dyDescent="0.25">
      <c r="H412" s="2"/>
      <c r="AC412" s="2"/>
    </row>
    <row r="413" spans="8:29" ht="12.75" hidden="1" customHeight="1" x14ac:dyDescent="0.25">
      <c r="H413" s="2"/>
      <c r="AC413" s="2"/>
    </row>
    <row r="414" spans="8:29" ht="12.75" hidden="1" customHeight="1" x14ac:dyDescent="0.25">
      <c r="H414" s="2"/>
      <c r="AC414" s="2"/>
    </row>
    <row r="415" spans="8:29" ht="12.75" hidden="1" customHeight="1" x14ac:dyDescent="0.25">
      <c r="H415" s="2"/>
      <c r="AC415" s="2"/>
    </row>
    <row r="416" spans="8:29" ht="12.75" hidden="1" customHeight="1" x14ac:dyDescent="0.25">
      <c r="H416" s="2"/>
      <c r="AC416" s="2"/>
    </row>
    <row r="417" spans="8:29" ht="12.75" hidden="1" customHeight="1" x14ac:dyDescent="0.25">
      <c r="H417" s="2"/>
      <c r="AC417" s="2"/>
    </row>
    <row r="418" spans="8:29" ht="12.75" hidden="1" customHeight="1" x14ac:dyDescent="0.25">
      <c r="H418" s="2"/>
      <c r="AC418" s="2"/>
    </row>
    <row r="419" spans="8:29" ht="12.75" hidden="1" customHeight="1" x14ac:dyDescent="0.25">
      <c r="H419" s="2"/>
      <c r="AC419" s="2"/>
    </row>
    <row r="420" spans="8:29" ht="12.75" hidden="1" customHeight="1" x14ac:dyDescent="0.25">
      <c r="H420" s="2"/>
      <c r="AC420" s="2"/>
    </row>
    <row r="421" spans="8:29" ht="12.75" hidden="1" customHeight="1" x14ac:dyDescent="0.25">
      <c r="H421" s="2"/>
      <c r="AC421" s="2"/>
    </row>
    <row r="422" spans="8:29" ht="12.75" hidden="1" customHeight="1" x14ac:dyDescent="0.25">
      <c r="H422" s="2"/>
      <c r="AC422" s="2"/>
    </row>
    <row r="423" spans="8:29" ht="12.75" hidden="1" customHeight="1" x14ac:dyDescent="0.25">
      <c r="H423" s="2"/>
      <c r="AC423" s="2"/>
    </row>
    <row r="424" spans="8:29" ht="12.75" hidden="1" customHeight="1" x14ac:dyDescent="0.25">
      <c r="H424" s="2"/>
      <c r="AC424" s="2"/>
    </row>
    <row r="425" spans="8:29" ht="12.75" hidden="1" customHeight="1" x14ac:dyDescent="0.25">
      <c r="H425" s="2"/>
      <c r="AC425" s="2"/>
    </row>
    <row r="426" spans="8:29" ht="12.75" hidden="1" customHeight="1" x14ac:dyDescent="0.25">
      <c r="H426" s="2"/>
      <c r="AC426" s="2"/>
    </row>
    <row r="427" spans="8:29" ht="12.75" hidden="1" customHeight="1" x14ac:dyDescent="0.25">
      <c r="H427" s="2"/>
      <c r="AC427" s="2"/>
    </row>
    <row r="428" spans="8:29" ht="12.75" hidden="1" customHeight="1" x14ac:dyDescent="0.25">
      <c r="H428" s="2"/>
      <c r="AC428" s="2"/>
    </row>
    <row r="429" spans="8:29" ht="12.75" hidden="1" customHeight="1" x14ac:dyDescent="0.25">
      <c r="H429" s="2"/>
      <c r="AC429" s="2"/>
    </row>
    <row r="430" spans="8:29" ht="12.75" hidden="1" customHeight="1" x14ac:dyDescent="0.25">
      <c r="H430" s="2"/>
      <c r="AC430" s="2"/>
    </row>
    <row r="431" spans="8:29" ht="12.75" hidden="1" customHeight="1" x14ac:dyDescent="0.25">
      <c r="H431" s="2"/>
      <c r="AC431" s="2"/>
    </row>
    <row r="432" spans="8:29" ht="12.75" hidden="1" customHeight="1" x14ac:dyDescent="0.25">
      <c r="H432" s="2"/>
      <c r="AC432" s="2"/>
    </row>
    <row r="433" spans="8:29" ht="12.75" hidden="1" customHeight="1" x14ac:dyDescent="0.25">
      <c r="H433" s="2"/>
      <c r="AC433" s="2"/>
    </row>
    <row r="434" spans="8:29" ht="12.75" hidden="1" customHeight="1" x14ac:dyDescent="0.25">
      <c r="H434" s="2"/>
      <c r="AC434" s="2"/>
    </row>
    <row r="435" spans="8:29" ht="12.75" hidden="1" customHeight="1" x14ac:dyDescent="0.25">
      <c r="H435" s="2"/>
      <c r="AC435" s="2"/>
    </row>
    <row r="436" spans="8:29" ht="12.75" hidden="1" customHeight="1" x14ac:dyDescent="0.25">
      <c r="H436" s="2"/>
      <c r="AC436" s="2"/>
    </row>
    <row r="437" spans="8:29" ht="12.75" hidden="1" customHeight="1" x14ac:dyDescent="0.25">
      <c r="H437" s="2"/>
      <c r="AC437" s="2"/>
    </row>
    <row r="438" spans="8:29" ht="12.75" hidden="1" customHeight="1" x14ac:dyDescent="0.25">
      <c r="H438" s="2"/>
      <c r="AC438" s="2"/>
    </row>
    <row r="439" spans="8:29" ht="12.75" hidden="1" customHeight="1" x14ac:dyDescent="0.25">
      <c r="H439" s="2"/>
      <c r="AC439" s="2"/>
    </row>
    <row r="440" spans="8:29" ht="12.75" hidden="1" customHeight="1" x14ac:dyDescent="0.25">
      <c r="H440" s="2"/>
      <c r="AC440" s="2"/>
    </row>
    <row r="441" spans="8:29" ht="12.75" hidden="1" customHeight="1" x14ac:dyDescent="0.25">
      <c r="H441" s="2"/>
      <c r="AC441" s="2"/>
    </row>
    <row r="442" spans="8:29" ht="12.75" hidden="1" customHeight="1" x14ac:dyDescent="0.25">
      <c r="H442" s="2"/>
      <c r="AC442" s="2"/>
    </row>
    <row r="443" spans="8:29" ht="12.75" hidden="1" customHeight="1" x14ac:dyDescent="0.25">
      <c r="H443" s="2"/>
      <c r="AC443" s="2"/>
    </row>
    <row r="444" spans="8:29" ht="12.75" hidden="1" customHeight="1" x14ac:dyDescent="0.25">
      <c r="H444" s="2"/>
      <c r="AC444" s="2"/>
    </row>
    <row r="445" spans="8:29" ht="12.75" hidden="1" customHeight="1" x14ac:dyDescent="0.25">
      <c r="H445" s="2"/>
      <c r="AC445" s="2"/>
    </row>
    <row r="446" spans="8:29" ht="12.75" hidden="1" customHeight="1" x14ac:dyDescent="0.25">
      <c r="H446" s="2"/>
      <c r="AC446" s="2"/>
    </row>
    <row r="447" spans="8:29" ht="12.75" hidden="1" customHeight="1" x14ac:dyDescent="0.25">
      <c r="H447" s="2"/>
      <c r="AC447" s="2"/>
    </row>
    <row r="448" spans="8:29" ht="12.75" hidden="1" customHeight="1" x14ac:dyDescent="0.25">
      <c r="H448" s="2"/>
      <c r="AC448" s="2"/>
    </row>
    <row r="449" spans="8:29" ht="12.75" hidden="1" customHeight="1" x14ac:dyDescent="0.25">
      <c r="H449" s="2"/>
      <c r="AC449" s="2"/>
    </row>
    <row r="450" spans="8:29" ht="12.75" hidden="1" customHeight="1" x14ac:dyDescent="0.25">
      <c r="H450" s="2"/>
      <c r="AC450" s="2"/>
    </row>
    <row r="451" spans="8:29" ht="12.75" hidden="1" customHeight="1" x14ac:dyDescent="0.25">
      <c r="H451" s="2"/>
      <c r="AC451" s="2"/>
    </row>
    <row r="452" spans="8:29" ht="12.75" hidden="1" customHeight="1" x14ac:dyDescent="0.25">
      <c r="H452" s="2"/>
      <c r="AC452" s="2"/>
    </row>
    <row r="453" spans="8:29" ht="12.75" hidden="1" customHeight="1" x14ac:dyDescent="0.25">
      <c r="H453" s="2"/>
      <c r="AC453" s="2"/>
    </row>
    <row r="454" spans="8:29" ht="12.75" hidden="1" customHeight="1" x14ac:dyDescent="0.25">
      <c r="H454" s="2"/>
      <c r="AC454" s="2"/>
    </row>
    <row r="455" spans="8:29" ht="12.75" hidden="1" customHeight="1" x14ac:dyDescent="0.25">
      <c r="H455" s="2"/>
      <c r="AC455" s="2"/>
    </row>
    <row r="456" spans="8:29" ht="12.75" hidden="1" customHeight="1" x14ac:dyDescent="0.25">
      <c r="H456" s="2"/>
      <c r="AC456" s="2"/>
    </row>
    <row r="457" spans="8:29" ht="12.75" hidden="1" customHeight="1" x14ac:dyDescent="0.25">
      <c r="H457" s="2"/>
      <c r="AC457" s="2"/>
    </row>
    <row r="458" spans="8:29" ht="12.75" hidden="1" customHeight="1" x14ac:dyDescent="0.25">
      <c r="H458" s="2"/>
      <c r="AC458" s="2"/>
    </row>
    <row r="459" spans="8:29" ht="12.75" hidden="1" customHeight="1" x14ac:dyDescent="0.25">
      <c r="H459" s="2"/>
      <c r="AC459" s="2"/>
    </row>
    <row r="460" spans="8:29" ht="12.75" hidden="1" customHeight="1" x14ac:dyDescent="0.25">
      <c r="H460" s="2"/>
      <c r="AC460" s="2"/>
    </row>
    <row r="461" spans="8:29" ht="12.75" hidden="1" customHeight="1" x14ac:dyDescent="0.25">
      <c r="H461" s="2"/>
      <c r="AC461" s="2"/>
    </row>
    <row r="462" spans="8:29" ht="12.75" hidden="1" customHeight="1" x14ac:dyDescent="0.25">
      <c r="H462" s="2"/>
      <c r="AC462" s="2"/>
    </row>
    <row r="463" spans="8:29" ht="12.75" hidden="1" customHeight="1" x14ac:dyDescent="0.25">
      <c r="H463" s="2"/>
      <c r="AC463" s="2"/>
    </row>
    <row r="464" spans="8:29" ht="12.75" hidden="1" customHeight="1" x14ac:dyDescent="0.25">
      <c r="H464" s="2"/>
      <c r="AC464" s="2"/>
    </row>
    <row r="465" spans="8:29" ht="12.75" hidden="1" customHeight="1" x14ac:dyDescent="0.25">
      <c r="H465" s="2"/>
      <c r="AC465" s="2"/>
    </row>
    <row r="466" spans="8:29" ht="12.75" hidden="1" customHeight="1" x14ac:dyDescent="0.25">
      <c r="H466" s="2"/>
      <c r="AC466" s="2"/>
    </row>
    <row r="467" spans="8:29" ht="12.75" hidden="1" customHeight="1" x14ac:dyDescent="0.25">
      <c r="H467" s="2"/>
      <c r="AC467" s="2"/>
    </row>
    <row r="468" spans="8:29" ht="12.75" hidden="1" customHeight="1" x14ac:dyDescent="0.25">
      <c r="H468" s="2"/>
      <c r="AC468" s="2"/>
    </row>
    <row r="469" spans="8:29" ht="12.75" hidden="1" customHeight="1" x14ac:dyDescent="0.25">
      <c r="H469" s="2"/>
      <c r="AC469" s="2"/>
    </row>
    <row r="470" spans="8:29" ht="12.75" hidden="1" customHeight="1" x14ac:dyDescent="0.25">
      <c r="H470" s="2"/>
      <c r="AC470" s="2"/>
    </row>
    <row r="471" spans="8:29" ht="12.75" hidden="1" customHeight="1" x14ac:dyDescent="0.25">
      <c r="H471" s="2"/>
      <c r="AC471" s="2"/>
    </row>
    <row r="472" spans="8:29" ht="12.75" hidden="1" customHeight="1" x14ac:dyDescent="0.25">
      <c r="H472" s="2"/>
      <c r="AC472" s="2"/>
    </row>
    <row r="473" spans="8:29" ht="12.75" hidden="1" customHeight="1" x14ac:dyDescent="0.25">
      <c r="H473" s="2"/>
      <c r="AC473" s="2"/>
    </row>
    <row r="474" spans="8:29" ht="12.75" hidden="1" customHeight="1" x14ac:dyDescent="0.25">
      <c r="H474" s="2"/>
      <c r="AC474" s="2"/>
    </row>
    <row r="475" spans="8:29" ht="12.75" hidden="1" customHeight="1" x14ac:dyDescent="0.25">
      <c r="H475" s="2"/>
      <c r="AC475" s="2"/>
    </row>
    <row r="476" spans="8:29" ht="12.75" hidden="1" customHeight="1" x14ac:dyDescent="0.25">
      <c r="H476" s="2"/>
      <c r="AC476" s="2"/>
    </row>
    <row r="477" spans="8:29" ht="12.75" hidden="1" customHeight="1" x14ac:dyDescent="0.25">
      <c r="H477" s="2"/>
      <c r="AC477" s="2"/>
    </row>
    <row r="478" spans="8:29" ht="12.75" hidden="1" customHeight="1" x14ac:dyDescent="0.25">
      <c r="H478" s="2"/>
      <c r="AC478" s="2"/>
    </row>
    <row r="479" spans="8:29" ht="12.75" hidden="1" customHeight="1" x14ac:dyDescent="0.25">
      <c r="H479" s="2"/>
      <c r="AC479" s="2"/>
    </row>
    <row r="480" spans="8:29" ht="12.75" hidden="1" customHeight="1" x14ac:dyDescent="0.25">
      <c r="H480" s="2"/>
      <c r="AC480" s="2"/>
    </row>
    <row r="481" spans="8:29" ht="12.75" hidden="1" customHeight="1" x14ac:dyDescent="0.25">
      <c r="H481" s="2"/>
      <c r="AC481" s="2"/>
    </row>
    <row r="482" spans="8:29" ht="12.75" hidden="1" customHeight="1" x14ac:dyDescent="0.25">
      <c r="H482" s="2"/>
      <c r="AC482" s="2"/>
    </row>
    <row r="483" spans="8:29" ht="12.75" hidden="1" customHeight="1" x14ac:dyDescent="0.25">
      <c r="H483" s="2"/>
      <c r="AC483" s="2"/>
    </row>
    <row r="484" spans="8:29" ht="12.75" hidden="1" customHeight="1" x14ac:dyDescent="0.25">
      <c r="H484" s="2"/>
      <c r="AC484" s="2"/>
    </row>
    <row r="485" spans="8:29" ht="12.75" hidden="1" customHeight="1" x14ac:dyDescent="0.25">
      <c r="H485" s="2"/>
      <c r="AC485" s="2"/>
    </row>
    <row r="486" spans="8:29" ht="12.75" hidden="1" customHeight="1" x14ac:dyDescent="0.25">
      <c r="H486" s="2"/>
      <c r="AC486" s="2"/>
    </row>
    <row r="487" spans="8:29" ht="12.75" hidden="1" customHeight="1" x14ac:dyDescent="0.25">
      <c r="H487" s="2"/>
      <c r="AC487" s="2"/>
    </row>
    <row r="488" spans="8:29" ht="12.75" hidden="1" customHeight="1" x14ac:dyDescent="0.25">
      <c r="H488" s="2"/>
      <c r="AC488" s="2"/>
    </row>
    <row r="489" spans="8:29" ht="12.75" hidden="1" customHeight="1" x14ac:dyDescent="0.25">
      <c r="H489" s="2"/>
      <c r="AC489" s="2"/>
    </row>
    <row r="490" spans="8:29" ht="12.75" hidden="1" customHeight="1" x14ac:dyDescent="0.25">
      <c r="H490" s="2"/>
      <c r="AC490" s="2"/>
    </row>
    <row r="491" spans="8:29" ht="12.75" hidden="1" customHeight="1" x14ac:dyDescent="0.25">
      <c r="H491" s="2"/>
      <c r="AC491" s="2"/>
    </row>
    <row r="492" spans="8:29" ht="12.75" hidden="1" customHeight="1" x14ac:dyDescent="0.25">
      <c r="H492" s="2"/>
      <c r="AC492" s="2"/>
    </row>
    <row r="493" spans="8:29" ht="12.75" hidden="1" customHeight="1" x14ac:dyDescent="0.25">
      <c r="H493" s="2"/>
      <c r="AC493" s="2"/>
    </row>
    <row r="494" spans="8:29" ht="12.75" hidden="1" customHeight="1" x14ac:dyDescent="0.25">
      <c r="H494" s="2"/>
      <c r="AC494" s="2"/>
    </row>
    <row r="495" spans="8:29" ht="12.75" hidden="1" customHeight="1" x14ac:dyDescent="0.25">
      <c r="H495" s="2"/>
      <c r="AC495" s="2"/>
    </row>
    <row r="496" spans="8:29" ht="12.75" hidden="1" customHeight="1" x14ac:dyDescent="0.25">
      <c r="H496" s="2"/>
      <c r="AC496" s="2"/>
    </row>
    <row r="497" spans="8:29" ht="12.75" hidden="1" customHeight="1" x14ac:dyDescent="0.25">
      <c r="H497" s="2"/>
      <c r="AC497" s="2"/>
    </row>
    <row r="498" spans="8:29" ht="12.75" hidden="1" customHeight="1" x14ac:dyDescent="0.25">
      <c r="H498" s="2"/>
      <c r="AC498" s="2"/>
    </row>
    <row r="499" spans="8:29" ht="12.75" hidden="1" customHeight="1" x14ac:dyDescent="0.25">
      <c r="H499" s="2"/>
      <c r="AC499" s="2"/>
    </row>
    <row r="500" spans="8:29" ht="12.75" hidden="1" customHeight="1" x14ac:dyDescent="0.25">
      <c r="H500" s="2"/>
      <c r="AC500" s="2"/>
    </row>
    <row r="501" spans="8:29" ht="12.75" hidden="1" customHeight="1" x14ac:dyDescent="0.25">
      <c r="H501" s="2"/>
      <c r="AC501" s="2"/>
    </row>
    <row r="502" spans="8:29" ht="12.75" hidden="1" customHeight="1" x14ac:dyDescent="0.25">
      <c r="H502" s="2"/>
      <c r="AC502" s="2"/>
    </row>
    <row r="503" spans="8:29" ht="12.75" hidden="1" customHeight="1" x14ac:dyDescent="0.25">
      <c r="H503" s="2"/>
      <c r="AC503" s="2"/>
    </row>
    <row r="504" spans="8:29" ht="12.75" hidden="1" customHeight="1" x14ac:dyDescent="0.25">
      <c r="H504" s="2"/>
      <c r="AC504" s="2"/>
    </row>
    <row r="505" spans="8:29" ht="12.75" hidden="1" customHeight="1" x14ac:dyDescent="0.25">
      <c r="H505" s="2"/>
      <c r="AC505" s="2"/>
    </row>
    <row r="506" spans="8:29" ht="12.75" hidden="1" customHeight="1" x14ac:dyDescent="0.25">
      <c r="H506" s="2"/>
      <c r="AC506" s="2"/>
    </row>
    <row r="507" spans="8:29" ht="12.75" hidden="1" customHeight="1" x14ac:dyDescent="0.25">
      <c r="H507" s="2"/>
      <c r="AC507" s="2"/>
    </row>
    <row r="508" spans="8:29" ht="12.75" hidden="1" customHeight="1" x14ac:dyDescent="0.25">
      <c r="H508" s="2"/>
      <c r="AC508" s="2"/>
    </row>
    <row r="509" spans="8:29" ht="12.75" hidden="1" customHeight="1" x14ac:dyDescent="0.25">
      <c r="H509" s="2"/>
      <c r="AC509" s="2"/>
    </row>
    <row r="510" spans="8:29" ht="12.75" hidden="1" customHeight="1" x14ac:dyDescent="0.25">
      <c r="H510" s="2"/>
      <c r="AC510" s="2"/>
    </row>
    <row r="511" spans="8:29" ht="12.75" hidden="1" customHeight="1" x14ac:dyDescent="0.25">
      <c r="H511" s="2"/>
      <c r="AC511" s="2"/>
    </row>
    <row r="512" spans="8:29" ht="12.75" hidden="1" customHeight="1" x14ac:dyDescent="0.25">
      <c r="H512" s="2"/>
      <c r="AC512" s="2"/>
    </row>
    <row r="513" spans="8:29" ht="12.75" hidden="1" customHeight="1" x14ac:dyDescent="0.25">
      <c r="H513" s="2"/>
      <c r="AC513" s="2"/>
    </row>
    <row r="514" spans="8:29" ht="12.75" hidden="1" customHeight="1" x14ac:dyDescent="0.25">
      <c r="H514" s="2"/>
      <c r="AC514" s="2"/>
    </row>
    <row r="515" spans="8:29" ht="12.75" hidden="1" customHeight="1" x14ac:dyDescent="0.25">
      <c r="H515" s="2"/>
      <c r="AC515" s="2"/>
    </row>
    <row r="516" spans="8:29" ht="12.75" hidden="1" customHeight="1" x14ac:dyDescent="0.25">
      <c r="H516" s="2"/>
      <c r="AC516" s="2"/>
    </row>
    <row r="517" spans="8:29" ht="12.75" hidden="1" customHeight="1" x14ac:dyDescent="0.25">
      <c r="H517" s="2"/>
      <c r="AC517" s="2"/>
    </row>
    <row r="518" spans="8:29" ht="12.75" hidden="1" customHeight="1" x14ac:dyDescent="0.25">
      <c r="H518" s="2"/>
      <c r="AC518" s="2"/>
    </row>
    <row r="519" spans="8:29" ht="12.75" hidden="1" customHeight="1" x14ac:dyDescent="0.25">
      <c r="H519" s="2"/>
      <c r="AC519" s="2"/>
    </row>
    <row r="520" spans="8:29" ht="12.75" hidden="1" customHeight="1" x14ac:dyDescent="0.25">
      <c r="H520" s="2"/>
      <c r="AC520" s="2"/>
    </row>
    <row r="521" spans="8:29" ht="12.75" hidden="1" customHeight="1" x14ac:dyDescent="0.25">
      <c r="H521" s="2"/>
      <c r="AC521" s="2"/>
    </row>
    <row r="522" spans="8:29" ht="12.75" hidden="1" customHeight="1" x14ac:dyDescent="0.25">
      <c r="H522" s="2"/>
      <c r="AC522" s="2"/>
    </row>
    <row r="523" spans="8:29" ht="12.75" hidden="1" customHeight="1" x14ac:dyDescent="0.25">
      <c r="H523" s="2"/>
      <c r="AC523" s="2"/>
    </row>
    <row r="524" spans="8:29" ht="12.75" hidden="1" customHeight="1" x14ac:dyDescent="0.25">
      <c r="H524" s="2"/>
      <c r="AC524" s="2"/>
    </row>
    <row r="525" spans="8:29" ht="12.75" hidden="1" customHeight="1" x14ac:dyDescent="0.25">
      <c r="H525" s="2"/>
      <c r="AC525" s="2"/>
    </row>
    <row r="526" spans="8:29" ht="12.75" hidden="1" customHeight="1" x14ac:dyDescent="0.25">
      <c r="H526" s="2"/>
      <c r="AC526" s="2"/>
    </row>
    <row r="527" spans="8:29" ht="12.75" hidden="1" customHeight="1" x14ac:dyDescent="0.25">
      <c r="H527" s="2"/>
      <c r="AC527" s="2"/>
    </row>
    <row r="528" spans="8:29" ht="12.75" hidden="1" customHeight="1" x14ac:dyDescent="0.25">
      <c r="H528" s="2"/>
      <c r="AC528" s="2"/>
    </row>
    <row r="529" spans="8:29" ht="12.75" hidden="1" customHeight="1" x14ac:dyDescent="0.25">
      <c r="H529" s="2"/>
      <c r="AC529" s="2"/>
    </row>
    <row r="530" spans="8:29" ht="12.75" hidden="1" customHeight="1" x14ac:dyDescent="0.25">
      <c r="H530" s="2"/>
      <c r="AC530" s="2"/>
    </row>
    <row r="531" spans="8:29" ht="12.75" hidden="1" customHeight="1" x14ac:dyDescent="0.25">
      <c r="H531" s="2"/>
      <c r="AC531" s="2"/>
    </row>
    <row r="532" spans="8:29" ht="12.75" hidden="1" customHeight="1" x14ac:dyDescent="0.25">
      <c r="H532" s="2"/>
      <c r="AC532" s="2"/>
    </row>
    <row r="533" spans="8:29" ht="12.75" hidden="1" customHeight="1" x14ac:dyDescent="0.25">
      <c r="H533" s="2"/>
      <c r="AC533" s="2"/>
    </row>
    <row r="534" spans="8:29" ht="12.75" hidden="1" customHeight="1" x14ac:dyDescent="0.25">
      <c r="H534" s="2"/>
      <c r="AC534" s="2"/>
    </row>
    <row r="535" spans="8:29" ht="12.75" hidden="1" customHeight="1" x14ac:dyDescent="0.25">
      <c r="H535" s="2"/>
      <c r="AC535" s="2"/>
    </row>
    <row r="536" spans="8:29" ht="12.75" hidden="1" customHeight="1" x14ac:dyDescent="0.25">
      <c r="H536" s="2"/>
      <c r="AC536" s="2"/>
    </row>
    <row r="537" spans="8:29" ht="12.75" hidden="1" customHeight="1" x14ac:dyDescent="0.25">
      <c r="H537" s="2"/>
      <c r="AC537" s="2"/>
    </row>
    <row r="538" spans="8:29" ht="12.75" hidden="1" customHeight="1" x14ac:dyDescent="0.25">
      <c r="H538" s="2"/>
      <c r="AC538" s="2"/>
    </row>
    <row r="539" spans="8:29" ht="12.75" hidden="1" customHeight="1" x14ac:dyDescent="0.25">
      <c r="H539" s="2"/>
      <c r="AC539" s="2"/>
    </row>
    <row r="540" spans="8:29" ht="12.75" hidden="1" customHeight="1" x14ac:dyDescent="0.25">
      <c r="H540" s="2"/>
      <c r="AC540" s="2"/>
    </row>
    <row r="541" spans="8:29" ht="12.75" hidden="1" customHeight="1" x14ac:dyDescent="0.25">
      <c r="H541" s="2"/>
      <c r="AC541" s="2"/>
    </row>
    <row r="542" spans="8:29" ht="12.75" hidden="1" customHeight="1" x14ac:dyDescent="0.25">
      <c r="H542" s="2"/>
      <c r="AC542" s="2"/>
    </row>
    <row r="543" spans="8:29" ht="12.75" hidden="1" customHeight="1" x14ac:dyDescent="0.25">
      <c r="H543" s="2"/>
      <c r="AC543" s="2"/>
    </row>
    <row r="544" spans="8:29" ht="12.75" hidden="1" customHeight="1" x14ac:dyDescent="0.25">
      <c r="H544" s="2"/>
      <c r="AC544" s="2"/>
    </row>
    <row r="545" spans="8:29" ht="12.75" hidden="1" customHeight="1" x14ac:dyDescent="0.25">
      <c r="H545" s="2"/>
      <c r="AC545" s="2"/>
    </row>
    <row r="546" spans="8:29" ht="12.75" hidden="1" customHeight="1" x14ac:dyDescent="0.25">
      <c r="H546" s="2"/>
      <c r="AC546" s="2"/>
    </row>
    <row r="547" spans="8:29" ht="12.75" hidden="1" customHeight="1" x14ac:dyDescent="0.25">
      <c r="H547" s="2"/>
      <c r="AC547" s="2"/>
    </row>
    <row r="548" spans="8:29" ht="12.75" hidden="1" customHeight="1" x14ac:dyDescent="0.25">
      <c r="H548" s="2"/>
      <c r="AC548" s="2"/>
    </row>
    <row r="549" spans="8:29" ht="12.75" hidden="1" customHeight="1" x14ac:dyDescent="0.25">
      <c r="H549" s="2"/>
      <c r="AC549" s="2"/>
    </row>
    <row r="550" spans="8:29" ht="12.75" hidden="1" customHeight="1" x14ac:dyDescent="0.25">
      <c r="H550" s="2"/>
      <c r="AC550" s="2"/>
    </row>
    <row r="551" spans="8:29" ht="12.75" hidden="1" customHeight="1" x14ac:dyDescent="0.25">
      <c r="H551" s="2"/>
      <c r="AC551" s="2"/>
    </row>
    <row r="552" spans="8:29" ht="12.75" hidden="1" customHeight="1" x14ac:dyDescent="0.25">
      <c r="H552" s="2"/>
      <c r="AC552" s="2"/>
    </row>
    <row r="553" spans="8:29" ht="12.75" hidden="1" customHeight="1" x14ac:dyDescent="0.25">
      <c r="H553" s="2"/>
      <c r="AC553" s="2"/>
    </row>
    <row r="554" spans="8:29" ht="12.75" hidden="1" customHeight="1" x14ac:dyDescent="0.25">
      <c r="H554" s="2"/>
      <c r="AC554" s="2"/>
    </row>
    <row r="555" spans="8:29" ht="12.75" hidden="1" customHeight="1" x14ac:dyDescent="0.25">
      <c r="H555" s="2"/>
      <c r="AC555" s="2"/>
    </row>
    <row r="556" spans="8:29" ht="12.75" hidden="1" customHeight="1" x14ac:dyDescent="0.25">
      <c r="H556" s="2"/>
      <c r="AC556" s="2"/>
    </row>
    <row r="557" spans="8:29" ht="12.75" hidden="1" customHeight="1" x14ac:dyDescent="0.25">
      <c r="H557" s="2"/>
      <c r="AC557" s="2"/>
    </row>
    <row r="558" spans="8:29" ht="12.75" hidden="1" customHeight="1" x14ac:dyDescent="0.25">
      <c r="H558" s="2"/>
      <c r="AC558" s="2"/>
    </row>
    <row r="559" spans="8:29" ht="12.75" hidden="1" customHeight="1" x14ac:dyDescent="0.25">
      <c r="H559" s="2"/>
      <c r="AC559" s="2"/>
    </row>
    <row r="560" spans="8:29" ht="12.75" hidden="1" customHeight="1" x14ac:dyDescent="0.25">
      <c r="H560" s="2"/>
      <c r="AC560" s="2"/>
    </row>
    <row r="561" spans="8:29" ht="12.75" hidden="1" customHeight="1" x14ac:dyDescent="0.25">
      <c r="H561" s="2"/>
      <c r="AC561" s="2"/>
    </row>
    <row r="562" spans="8:29" ht="12.75" hidden="1" customHeight="1" x14ac:dyDescent="0.25">
      <c r="H562" s="2"/>
      <c r="AC562" s="2"/>
    </row>
    <row r="563" spans="8:29" ht="12.75" hidden="1" customHeight="1" x14ac:dyDescent="0.25">
      <c r="H563" s="2"/>
      <c r="AC563" s="2"/>
    </row>
    <row r="564" spans="8:29" ht="12.75" hidden="1" customHeight="1" x14ac:dyDescent="0.25">
      <c r="H564" s="2"/>
      <c r="AC564" s="2"/>
    </row>
    <row r="565" spans="8:29" ht="12.75" hidden="1" customHeight="1" x14ac:dyDescent="0.25">
      <c r="H565" s="2"/>
      <c r="AC565" s="2"/>
    </row>
    <row r="566" spans="8:29" ht="12.75" hidden="1" customHeight="1" x14ac:dyDescent="0.25">
      <c r="H566" s="2"/>
      <c r="AC566" s="2"/>
    </row>
    <row r="567" spans="8:29" ht="12.75" hidden="1" customHeight="1" x14ac:dyDescent="0.25">
      <c r="H567" s="2"/>
      <c r="AC567" s="2"/>
    </row>
    <row r="568" spans="8:29" ht="12.75" hidden="1" customHeight="1" x14ac:dyDescent="0.25">
      <c r="H568" s="2"/>
      <c r="AC568" s="2"/>
    </row>
    <row r="569" spans="8:29" ht="12.75" hidden="1" customHeight="1" x14ac:dyDescent="0.25">
      <c r="H569" s="2"/>
      <c r="AC569" s="2"/>
    </row>
    <row r="570" spans="8:29" ht="12.75" hidden="1" customHeight="1" x14ac:dyDescent="0.25">
      <c r="H570" s="2"/>
      <c r="AC570" s="2"/>
    </row>
    <row r="571" spans="8:29" ht="12.75" hidden="1" customHeight="1" x14ac:dyDescent="0.25">
      <c r="H571" s="2"/>
      <c r="AC571" s="2"/>
    </row>
    <row r="572" spans="8:29" ht="12.75" hidden="1" customHeight="1" x14ac:dyDescent="0.25">
      <c r="H572" s="2"/>
      <c r="AC572" s="2"/>
    </row>
    <row r="573" spans="8:29" ht="12.75" hidden="1" customHeight="1" x14ac:dyDescent="0.25">
      <c r="H573" s="2"/>
      <c r="AC573" s="2"/>
    </row>
    <row r="574" spans="8:29" ht="12.75" hidden="1" customHeight="1" x14ac:dyDescent="0.25">
      <c r="H574" s="2"/>
      <c r="AC574" s="2"/>
    </row>
    <row r="575" spans="8:29" ht="12.75" hidden="1" customHeight="1" x14ac:dyDescent="0.25">
      <c r="H575" s="2"/>
      <c r="AC575" s="2"/>
    </row>
    <row r="576" spans="8:29" ht="12.75" hidden="1" customHeight="1" x14ac:dyDescent="0.25">
      <c r="H576" s="2"/>
      <c r="AC576" s="2"/>
    </row>
    <row r="577" spans="8:29" ht="12.75" hidden="1" customHeight="1" x14ac:dyDescent="0.25">
      <c r="H577" s="2"/>
      <c r="AC577" s="2"/>
    </row>
    <row r="578" spans="8:29" ht="12.75" hidden="1" customHeight="1" x14ac:dyDescent="0.25">
      <c r="H578" s="2"/>
      <c r="AC578" s="2"/>
    </row>
    <row r="579" spans="8:29" ht="12.75" hidden="1" customHeight="1" x14ac:dyDescent="0.25">
      <c r="H579" s="2"/>
      <c r="AC579" s="2"/>
    </row>
    <row r="580" spans="8:29" ht="12.75" hidden="1" customHeight="1" x14ac:dyDescent="0.25">
      <c r="H580" s="2"/>
      <c r="AC580" s="2"/>
    </row>
    <row r="581" spans="8:29" ht="12.75" hidden="1" customHeight="1" x14ac:dyDescent="0.25">
      <c r="H581" s="2"/>
      <c r="AC581" s="2"/>
    </row>
    <row r="582" spans="8:29" ht="12.75" hidden="1" customHeight="1" x14ac:dyDescent="0.25">
      <c r="H582" s="2"/>
      <c r="AC582" s="2"/>
    </row>
    <row r="583" spans="8:29" ht="12.75" hidden="1" customHeight="1" x14ac:dyDescent="0.25">
      <c r="H583" s="2"/>
      <c r="AC583" s="2"/>
    </row>
    <row r="584" spans="8:29" ht="12.75" hidden="1" customHeight="1" x14ac:dyDescent="0.25">
      <c r="H584" s="2"/>
      <c r="AC584" s="2"/>
    </row>
    <row r="585" spans="8:29" ht="12.75" hidden="1" customHeight="1" x14ac:dyDescent="0.25">
      <c r="H585" s="2"/>
      <c r="AC585" s="2"/>
    </row>
    <row r="586" spans="8:29" ht="12.75" hidden="1" customHeight="1" x14ac:dyDescent="0.25">
      <c r="H586" s="2"/>
      <c r="AC586" s="2"/>
    </row>
    <row r="587" spans="8:29" ht="12.75" hidden="1" customHeight="1" x14ac:dyDescent="0.25">
      <c r="H587" s="2"/>
      <c r="AC587" s="2"/>
    </row>
    <row r="588" spans="8:29" ht="12.75" hidden="1" customHeight="1" x14ac:dyDescent="0.25">
      <c r="H588" s="2"/>
      <c r="AC588" s="2"/>
    </row>
    <row r="589" spans="8:29" ht="12.75" hidden="1" customHeight="1" x14ac:dyDescent="0.25">
      <c r="H589" s="2"/>
      <c r="AC589" s="2"/>
    </row>
    <row r="590" spans="8:29" ht="12.75" hidden="1" customHeight="1" x14ac:dyDescent="0.25">
      <c r="H590" s="2"/>
      <c r="AC590" s="2"/>
    </row>
    <row r="591" spans="8:29" ht="12.75" hidden="1" customHeight="1" x14ac:dyDescent="0.25">
      <c r="H591" s="2"/>
      <c r="AC591" s="2"/>
    </row>
    <row r="592" spans="8:29" ht="12.75" hidden="1" customHeight="1" x14ac:dyDescent="0.25">
      <c r="H592" s="2"/>
      <c r="AC592" s="2"/>
    </row>
    <row r="593" spans="1:51" ht="12.75" hidden="1" customHeight="1" x14ac:dyDescent="0.25">
      <c r="H593" s="2"/>
      <c r="AC593" s="2"/>
    </row>
    <row r="594" spans="1:51" ht="12.75" hidden="1" customHeight="1" x14ac:dyDescent="0.25">
      <c r="H594" s="2"/>
      <c r="AC594" s="2"/>
    </row>
    <row r="595" spans="1:51" ht="12.75" hidden="1" customHeight="1" x14ac:dyDescent="0.25">
      <c r="H595" s="2"/>
      <c r="AC595" s="2"/>
    </row>
    <row r="596" spans="1:51" ht="12.75" hidden="1" customHeight="1" x14ac:dyDescent="0.25">
      <c r="H596" s="2"/>
      <c r="AC596" s="2"/>
    </row>
    <row r="597" spans="1:51" ht="12.75" hidden="1" customHeight="1" x14ac:dyDescent="0.25">
      <c r="H597" s="2"/>
      <c r="AC597" s="2"/>
    </row>
    <row r="598" spans="1:51" ht="12.75" hidden="1" customHeight="1" x14ac:dyDescent="0.25">
      <c r="H598" s="2"/>
      <c r="AC598" s="2"/>
    </row>
    <row r="599" spans="1:51" ht="12.75" hidden="1" customHeight="1" x14ac:dyDescent="0.25">
      <c r="H599" s="2"/>
      <c r="AC599" s="2"/>
    </row>
    <row r="600" spans="1:51" ht="13.2" hidden="1" x14ac:dyDescent="0.25">
      <c r="A600" s="29" t="s">
        <v>45</v>
      </c>
      <c r="E600" s="29" t="s">
        <v>45</v>
      </c>
      <c r="H600" s="37" t="s">
        <v>45</v>
      </c>
      <c r="I600" s="29" t="s">
        <v>45</v>
      </c>
      <c r="J600" s="29" t="s">
        <v>45</v>
      </c>
      <c r="K600" s="29" t="s">
        <v>45</v>
      </c>
      <c r="L600" s="29" t="s">
        <v>45</v>
      </c>
      <c r="M600" s="29" t="s">
        <v>45</v>
      </c>
      <c r="N600" s="29" t="s">
        <v>45</v>
      </c>
      <c r="O600" s="29"/>
      <c r="P600" s="29" t="s">
        <v>45</v>
      </c>
      <c r="Q600" s="29" t="s">
        <v>45</v>
      </c>
      <c r="R600" s="29" t="s">
        <v>45</v>
      </c>
      <c r="S600" s="29" t="s">
        <v>45</v>
      </c>
      <c r="T600" s="29" t="s">
        <v>45</v>
      </c>
      <c r="U600" s="29" t="s">
        <v>45</v>
      </c>
      <c r="V600" s="29" t="s">
        <v>45</v>
      </c>
      <c r="W600" s="29" t="s">
        <v>45</v>
      </c>
      <c r="X600" s="29" t="s">
        <v>45</v>
      </c>
      <c r="Y600" s="29" t="s">
        <v>45</v>
      </c>
      <c r="Z600" s="29"/>
      <c r="AA600" s="29" t="s">
        <v>45</v>
      </c>
      <c r="AB600" s="29" t="s">
        <v>45</v>
      </c>
      <c r="AC600" s="37" t="s">
        <v>45</v>
      </c>
      <c r="AD600" s="29" t="s">
        <v>45</v>
      </c>
      <c r="AE600" s="29" t="s">
        <v>45</v>
      </c>
      <c r="AF600" s="29" t="s">
        <v>45</v>
      </c>
      <c r="AG600" s="29" t="s">
        <v>45</v>
      </c>
      <c r="AH600" s="29" t="s">
        <v>45</v>
      </c>
      <c r="AI600" s="29" t="s">
        <v>45</v>
      </c>
      <c r="AJ600" s="29"/>
      <c r="AK600" s="29" t="s">
        <v>45</v>
      </c>
      <c r="AL600" s="29" t="s">
        <v>45</v>
      </c>
      <c r="AM600" s="29" t="s">
        <v>45</v>
      </c>
      <c r="AN600" s="29" t="s">
        <v>45</v>
      </c>
      <c r="AO600" s="29" t="s">
        <v>45</v>
      </c>
      <c r="AP600" s="29" t="s">
        <v>45</v>
      </c>
      <c r="AQ600" s="29" t="s">
        <v>45</v>
      </c>
      <c r="AR600" s="29" t="s">
        <v>45</v>
      </c>
      <c r="AS600" s="29" t="s">
        <v>45</v>
      </c>
      <c r="AT600" s="29" t="s">
        <v>45</v>
      </c>
      <c r="AU600" s="29" t="s">
        <v>45</v>
      </c>
      <c r="AV600" s="29" t="s">
        <v>45</v>
      </c>
      <c r="AW600" s="29"/>
      <c r="AX600" s="29" t="s">
        <v>45</v>
      </c>
      <c r="AY600" s="29" t="s">
        <v>45</v>
      </c>
    </row>
    <row r="601" spans="1:51" ht="13.2" hidden="1" x14ac:dyDescent="0.25">
      <c r="A601" t="s">
        <v>37</v>
      </c>
      <c r="B601" t="s">
        <v>38</v>
      </c>
      <c r="C601" t="s">
        <v>32</v>
      </c>
      <c r="D601" t="s">
        <v>39</v>
      </c>
      <c r="E601" s="29"/>
      <c r="H601" s="37" t="s">
        <v>36</v>
      </c>
      <c r="AC601" s="2"/>
    </row>
    <row r="602" spans="1:51" ht="13.2" hidden="1" x14ac:dyDescent="0.25">
      <c r="A602" t="s">
        <v>57</v>
      </c>
      <c r="B602" t="s">
        <v>58</v>
      </c>
      <c r="C602" t="s">
        <v>7</v>
      </c>
      <c r="D602" t="s">
        <v>59</v>
      </c>
      <c r="H602" s="2">
        <v>1</v>
      </c>
      <c r="AC602" s="2"/>
    </row>
    <row r="603" spans="1:51" ht="13.2" hidden="1" x14ac:dyDescent="0.25">
      <c r="A603" t="s">
        <v>216</v>
      </c>
      <c r="B603">
        <v>1</v>
      </c>
      <c r="C603" t="s">
        <v>9</v>
      </c>
      <c r="D603">
        <v>205.57</v>
      </c>
      <c r="H603" s="2">
        <f>1+H602</f>
        <v>2</v>
      </c>
      <c r="AC603" s="2"/>
    </row>
    <row r="604" spans="1:51" ht="13.2" hidden="1" x14ac:dyDescent="0.25">
      <c r="A604" t="s">
        <v>298</v>
      </c>
      <c r="B604">
        <v>1</v>
      </c>
      <c r="C604" t="s">
        <v>10</v>
      </c>
      <c r="D604">
        <v>116.85</v>
      </c>
      <c r="H604" s="2">
        <f t="shared" ref="H604:H664" si="58">1+H603</f>
        <v>3</v>
      </c>
      <c r="AC604" s="2"/>
    </row>
    <row r="605" spans="1:51" ht="13.2" hidden="1" x14ac:dyDescent="0.25">
      <c r="A605" t="s">
        <v>133</v>
      </c>
      <c r="B605">
        <v>1</v>
      </c>
      <c r="C605" t="s">
        <v>10</v>
      </c>
      <c r="D605">
        <v>16.95</v>
      </c>
      <c r="H605" s="2">
        <f t="shared" si="58"/>
        <v>4</v>
      </c>
      <c r="AC605" s="2"/>
    </row>
    <row r="606" spans="1:51" ht="13.2" hidden="1" x14ac:dyDescent="0.25">
      <c r="A606" t="s">
        <v>238</v>
      </c>
      <c r="B606">
        <v>1</v>
      </c>
      <c r="C606" t="s">
        <v>10</v>
      </c>
      <c r="D606">
        <v>8.3000000000000007</v>
      </c>
      <c r="H606" s="2">
        <f t="shared" si="58"/>
        <v>5</v>
      </c>
      <c r="AC606" s="2"/>
    </row>
    <row r="607" spans="1:51" ht="13.2" hidden="1" x14ac:dyDescent="0.25">
      <c r="A607" t="s">
        <v>522</v>
      </c>
      <c r="B607">
        <v>1</v>
      </c>
      <c r="C607" t="s">
        <v>10</v>
      </c>
      <c r="D607">
        <v>4.9000000000000004</v>
      </c>
      <c r="H607" s="2">
        <f t="shared" si="58"/>
        <v>6</v>
      </c>
      <c r="AC607" s="2"/>
    </row>
    <row r="608" spans="1:51" ht="13.2" hidden="1" x14ac:dyDescent="0.25">
      <c r="A608" t="s">
        <v>217</v>
      </c>
      <c r="B608">
        <v>1</v>
      </c>
      <c r="C608" t="s">
        <v>12</v>
      </c>
      <c r="D608">
        <v>94.85</v>
      </c>
      <c r="H608" s="2">
        <f t="shared" si="58"/>
        <v>7</v>
      </c>
      <c r="AC608" s="2"/>
    </row>
    <row r="609" spans="1:29" ht="13.2" hidden="1" x14ac:dyDescent="0.25">
      <c r="A609" t="s">
        <v>239</v>
      </c>
      <c r="B609">
        <v>1</v>
      </c>
      <c r="C609" t="s">
        <v>12</v>
      </c>
      <c r="D609">
        <v>78.25</v>
      </c>
      <c r="H609" s="2">
        <f t="shared" si="58"/>
        <v>8</v>
      </c>
      <c r="AC609" s="2"/>
    </row>
    <row r="610" spans="1:29" ht="13.2" hidden="1" x14ac:dyDescent="0.25">
      <c r="A610" t="s">
        <v>218</v>
      </c>
      <c r="B610">
        <v>1</v>
      </c>
      <c r="C610" t="s">
        <v>12</v>
      </c>
      <c r="D610">
        <v>32.1</v>
      </c>
      <c r="H610" s="2">
        <f t="shared" si="58"/>
        <v>9</v>
      </c>
      <c r="AC610" s="2"/>
    </row>
    <row r="611" spans="1:29" ht="13.2" hidden="1" x14ac:dyDescent="0.25">
      <c r="A611" t="s">
        <v>360</v>
      </c>
      <c r="B611">
        <v>1</v>
      </c>
      <c r="C611" t="s">
        <v>12</v>
      </c>
      <c r="D611">
        <v>24.9</v>
      </c>
      <c r="H611" s="2">
        <f t="shared" si="58"/>
        <v>10</v>
      </c>
      <c r="AC611" s="2"/>
    </row>
    <row r="612" spans="1:29" ht="13.2" hidden="1" x14ac:dyDescent="0.25">
      <c r="A612" t="s">
        <v>240</v>
      </c>
      <c r="B612">
        <v>1</v>
      </c>
      <c r="C612" t="s">
        <v>12</v>
      </c>
      <c r="D612">
        <v>13.8</v>
      </c>
      <c r="H612" s="2">
        <f t="shared" si="58"/>
        <v>11</v>
      </c>
      <c r="AC612" s="2"/>
    </row>
    <row r="613" spans="1:29" ht="13.2" hidden="1" x14ac:dyDescent="0.25">
      <c r="A613" t="s">
        <v>517</v>
      </c>
      <c r="B613">
        <v>1</v>
      </c>
      <c r="C613" t="s">
        <v>12</v>
      </c>
      <c r="D613">
        <v>13</v>
      </c>
      <c r="H613" s="2">
        <f t="shared" si="58"/>
        <v>12</v>
      </c>
      <c r="AC613" s="2"/>
    </row>
    <row r="614" spans="1:29" ht="13.2" hidden="1" x14ac:dyDescent="0.25">
      <c r="A614" t="s">
        <v>363</v>
      </c>
      <c r="B614">
        <v>1</v>
      </c>
      <c r="C614" t="s">
        <v>12</v>
      </c>
      <c r="D614">
        <v>8.5</v>
      </c>
      <c r="H614" s="2">
        <f t="shared" si="58"/>
        <v>13</v>
      </c>
      <c r="AC614" s="2"/>
    </row>
    <row r="615" spans="1:29" ht="13.2" hidden="1" x14ac:dyDescent="0.25">
      <c r="A615" t="s">
        <v>299</v>
      </c>
      <c r="B615">
        <v>1</v>
      </c>
      <c r="C615" t="s">
        <v>11</v>
      </c>
      <c r="D615">
        <v>29.4</v>
      </c>
      <c r="H615" s="2">
        <f t="shared" si="58"/>
        <v>14</v>
      </c>
      <c r="AC615" s="2"/>
    </row>
    <row r="616" spans="1:29" ht="13.2" hidden="1" x14ac:dyDescent="0.25">
      <c r="A616" t="s">
        <v>241</v>
      </c>
      <c r="B616">
        <v>1</v>
      </c>
      <c r="C616" t="s">
        <v>11</v>
      </c>
      <c r="D616">
        <v>15.75</v>
      </c>
      <c r="H616" s="2">
        <f t="shared" si="58"/>
        <v>15</v>
      </c>
      <c r="AC616" s="2"/>
    </row>
    <row r="617" spans="1:29" ht="13.2" hidden="1" x14ac:dyDescent="0.25">
      <c r="A617" t="s">
        <v>219</v>
      </c>
      <c r="B617">
        <v>1</v>
      </c>
      <c r="C617" t="s">
        <v>11</v>
      </c>
      <c r="D617">
        <v>8.4</v>
      </c>
      <c r="H617" s="2">
        <f t="shared" si="58"/>
        <v>16</v>
      </c>
      <c r="AC617" s="2"/>
    </row>
    <row r="618" spans="1:29" ht="13.2" hidden="1" x14ac:dyDescent="0.25">
      <c r="A618" t="s">
        <v>230</v>
      </c>
      <c r="B618">
        <v>1</v>
      </c>
      <c r="C618" t="s">
        <v>4</v>
      </c>
      <c r="D618">
        <v>134</v>
      </c>
      <c r="H618" s="2">
        <f t="shared" si="58"/>
        <v>17</v>
      </c>
      <c r="AC618" s="2"/>
    </row>
    <row r="619" spans="1:29" ht="13.2" hidden="1" x14ac:dyDescent="0.25">
      <c r="A619" t="s">
        <v>231</v>
      </c>
      <c r="B619">
        <v>1</v>
      </c>
      <c r="C619" t="s">
        <v>8</v>
      </c>
      <c r="D619">
        <v>83</v>
      </c>
      <c r="H619" s="2">
        <f t="shared" si="58"/>
        <v>18</v>
      </c>
      <c r="AC619" s="2"/>
    </row>
    <row r="620" spans="1:29" ht="13.2" hidden="1" x14ac:dyDescent="0.25">
      <c r="A620" t="s">
        <v>301</v>
      </c>
      <c r="B620">
        <v>2</v>
      </c>
      <c r="C620" t="s">
        <v>9</v>
      </c>
      <c r="D620">
        <v>230.48</v>
      </c>
      <c r="H620" s="2">
        <f>1+H689</f>
        <v>92</v>
      </c>
      <c r="AC620" s="2"/>
    </row>
    <row r="621" spans="1:29" ht="13.2" hidden="1" x14ac:dyDescent="0.25">
      <c r="A621" t="s">
        <v>302</v>
      </c>
      <c r="B621">
        <v>2</v>
      </c>
      <c r="C621" t="s">
        <v>10</v>
      </c>
      <c r="D621">
        <v>116.6</v>
      </c>
      <c r="H621" s="2">
        <f t="shared" ref="H621:H636" si="59">1+H620</f>
        <v>93</v>
      </c>
      <c r="AC621" s="2"/>
    </row>
    <row r="622" spans="1:29" ht="13.2" hidden="1" x14ac:dyDescent="0.25">
      <c r="A622" t="s">
        <v>303</v>
      </c>
      <c r="B622">
        <v>2</v>
      </c>
      <c r="C622" t="s">
        <v>10</v>
      </c>
      <c r="D622">
        <v>105.4</v>
      </c>
      <c r="H622" s="2">
        <f t="shared" si="59"/>
        <v>94</v>
      </c>
      <c r="AC622" s="2"/>
    </row>
    <row r="623" spans="1:29" ht="13.2" hidden="1" x14ac:dyDescent="0.25">
      <c r="A623" t="s">
        <v>528</v>
      </c>
      <c r="B623">
        <v>2</v>
      </c>
      <c r="C623" t="s">
        <v>10</v>
      </c>
      <c r="D623">
        <v>10.1</v>
      </c>
      <c r="H623" s="2">
        <f t="shared" si="59"/>
        <v>95</v>
      </c>
      <c r="AC623" s="2"/>
    </row>
    <row r="624" spans="1:29" ht="13.2" hidden="1" x14ac:dyDescent="0.25">
      <c r="A624" t="s">
        <v>304</v>
      </c>
      <c r="B624">
        <v>2</v>
      </c>
      <c r="C624" t="s">
        <v>12</v>
      </c>
      <c r="D624">
        <v>74.650000000000006</v>
      </c>
      <c r="H624" s="2">
        <f t="shared" si="59"/>
        <v>96</v>
      </c>
      <c r="AC624" s="2"/>
    </row>
    <row r="625" spans="1:29" ht="13.2" hidden="1" x14ac:dyDescent="0.25">
      <c r="A625" t="s">
        <v>305</v>
      </c>
      <c r="B625">
        <v>2</v>
      </c>
      <c r="C625" t="s">
        <v>12</v>
      </c>
      <c r="D625">
        <v>63.55</v>
      </c>
      <c r="H625" s="2">
        <f t="shared" si="59"/>
        <v>97</v>
      </c>
      <c r="AC625" s="2"/>
    </row>
    <row r="626" spans="1:29" ht="13.2" hidden="1" x14ac:dyDescent="0.25">
      <c r="A626" t="s">
        <v>373</v>
      </c>
      <c r="B626">
        <v>2</v>
      </c>
      <c r="C626" t="s">
        <v>12</v>
      </c>
      <c r="D626">
        <v>41.75</v>
      </c>
      <c r="H626" s="2">
        <f t="shared" si="59"/>
        <v>98</v>
      </c>
      <c r="AC626" s="2"/>
    </row>
    <row r="627" spans="1:29" ht="13.2" hidden="1" x14ac:dyDescent="0.25">
      <c r="A627" t="s">
        <v>520</v>
      </c>
      <c r="B627">
        <v>2</v>
      </c>
      <c r="C627" t="s">
        <v>12</v>
      </c>
      <c r="D627">
        <v>28.7</v>
      </c>
      <c r="H627" s="2">
        <f t="shared" si="59"/>
        <v>99</v>
      </c>
      <c r="AC627" s="2"/>
    </row>
    <row r="628" spans="1:29" ht="13.2" hidden="1" x14ac:dyDescent="0.25">
      <c r="A628" t="s">
        <v>376</v>
      </c>
      <c r="B628">
        <v>2</v>
      </c>
      <c r="C628" t="s">
        <v>12</v>
      </c>
      <c r="D628">
        <v>9.75</v>
      </c>
      <c r="H628" s="2">
        <f t="shared" si="59"/>
        <v>100</v>
      </c>
      <c r="AC628" s="2"/>
    </row>
    <row r="629" spans="1:29" ht="13.2" hidden="1" x14ac:dyDescent="0.25">
      <c r="A629" t="s">
        <v>211</v>
      </c>
      <c r="B629">
        <v>2</v>
      </c>
      <c r="C629" t="s">
        <v>11</v>
      </c>
      <c r="D629">
        <v>80.400000000000006</v>
      </c>
      <c r="H629" s="2">
        <f t="shared" si="59"/>
        <v>101</v>
      </c>
      <c r="AC629" s="2"/>
    </row>
    <row r="630" spans="1:29" ht="13.2" hidden="1" x14ac:dyDescent="0.25">
      <c r="A630" t="s">
        <v>379</v>
      </c>
      <c r="B630">
        <v>2</v>
      </c>
      <c r="C630" t="s">
        <v>11</v>
      </c>
      <c r="D630">
        <v>25.15</v>
      </c>
      <c r="H630" s="2">
        <f t="shared" si="59"/>
        <v>102</v>
      </c>
      <c r="AC630" s="2"/>
    </row>
    <row r="631" spans="1:29" ht="13.2" hidden="1" x14ac:dyDescent="0.25">
      <c r="A631" t="s">
        <v>344</v>
      </c>
      <c r="B631">
        <v>2</v>
      </c>
      <c r="C631" t="s">
        <v>4</v>
      </c>
      <c r="D631">
        <v>149</v>
      </c>
      <c r="H631" s="2">
        <f t="shared" si="59"/>
        <v>103</v>
      </c>
      <c r="AC631" s="2"/>
    </row>
    <row r="632" spans="1:29" ht="13.2" hidden="1" x14ac:dyDescent="0.25">
      <c r="A632" t="s">
        <v>345</v>
      </c>
      <c r="B632">
        <v>2</v>
      </c>
      <c r="C632" t="s">
        <v>8</v>
      </c>
      <c r="D632">
        <v>85.5</v>
      </c>
      <c r="H632" s="2">
        <f t="shared" si="59"/>
        <v>104</v>
      </c>
      <c r="AC632" s="2"/>
    </row>
    <row r="633" spans="1:29" ht="13.2" hidden="1" x14ac:dyDescent="0.25">
      <c r="A633" t="s">
        <v>307</v>
      </c>
      <c r="B633">
        <v>3</v>
      </c>
      <c r="C633" t="s">
        <v>9</v>
      </c>
      <c r="D633">
        <v>241.09</v>
      </c>
      <c r="H633" s="2">
        <f t="shared" si="59"/>
        <v>105</v>
      </c>
      <c r="AC633" s="2"/>
    </row>
    <row r="634" spans="1:29" ht="13.2" hidden="1" x14ac:dyDescent="0.25">
      <c r="A634" t="s">
        <v>504</v>
      </c>
      <c r="B634">
        <v>3</v>
      </c>
      <c r="C634" t="s">
        <v>10</v>
      </c>
      <c r="D634">
        <v>147.94999999999999</v>
      </c>
      <c r="H634" s="2">
        <f t="shared" si="59"/>
        <v>106</v>
      </c>
      <c r="AC634" s="2"/>
    </row>
    <row r="635" spans="1:29" ht="13.2" hidden="1" x14ac:dyDescent="0.25">
      <c r="A635" t="s">
        <v>309</v>
      </c>
      <c r="B635">
        <v>3</v>
      </c>
      <c r="C635" t="s">
        <v>10</v>
      </c>
      <c r="D635">
        <v>61.45</v>
      </c>
      <c r="H635" s="2">
        <f t="shared" si="59"/>
        <v>107</v>
      </c>
      <c r="AC635" s="2"/>
    </row>
    <row r="636" spans="1:29" ht="13.2" hidden="1" x14ac:dyDescent="0.25">
      <c r="A636" t="s">
        <v>521</v>
      </c>
      <c r="B636">
        <v>3</v>
      </c>
      <c r="C636" t="s">
        <v>10</v>
      </c>
      <c r="D636">
        <v>7.4</v>
      </c>
      <c r="H636" s="2">
        <f t="shared" si="59"/>
        <v>108</v>
      </c>
      <c r="AC636" s="2"/>
    </row>
    <row r="637" spans="1:29" ht="13.2" hidden="1" x14ac:dyDescent="0.25">
      <c r="A637" t="s">
        <v>154</v>
      </c>
      <c r="B637">
        <v>3</v>
      </c>
      <c r="C637" t="s">
        <v>12</v>
      </c>
      <c r="D637">
        <v>72.849999999999994</v>
      </c>
      <c r="H637" s="2">
        <f>1+H709</f>
        <v>39</v>
      </c>
      <c r="AC637" s="2"/>
    </row>
    <row r="638" spans="1:29" ht="13.2" hidden="1" x14ac:dyDescent="0.25">
      <c r="A638" t="s">
        <v>310</v>
      </c>
      <c r="B638">
        <v>3</v>
      </c>
      <c r="C638" t="s">
        <v>12</v>
      </c>
      <c r="D638">
        <v>60.4</v>
      </c>
      <c r="H638" s="2">
        <f t="shared" si="58"/>
        <v>40</v>
      </c>
      <c r="AC638" s="2"/>
    </row>
    <row r="639" spans="1:29" ht="13.2" hidden="1" x14ac:dyDescent="0.25">
      <c r="A639" t="s">
        <v>388</v>
      </c>
      <c r="B639">
        <v>3</v>
      </c>
      <c r="C639" t="s">
        <v>12</v>
      </c>
      <c r="D639">
        <v>54.4</v>
      </c>
      <c r="H639" s="2">
        <f t="shared" si="58"/>
        <v>41</v>
      </c>
      <c r="AC639" s="2"/>
    </row>
    <row r="640" spans="1:29" ht="13.2" hidden="1" x14ac:dyDescent="0.25">
      <c r="A640" s="29" t="s">
        <v>242</v>
      </c>
      <c r="B640">
        <v>3</v>
      </c>
      <c r="C640" t="s">
        <v>12</v>
      </c>
      <c r="D640">
        <v>27.4</v>
      </c>
      <c r="H640" s="2">
        <f t="shared" si="58"/>
        <v>42</v>
      </c>
      <c r="AC640" s="2"/>
    </row>
    <row r="641" spans="1:29" ht="13.2" hidden="1" x14ac:dyDescent="0.25">
      <c r="A641" t="s">
        <v>515</v>
      </c>
      <c r="B641">
        <v>3</v>
      </c>
      <c r="C641" t="s">
        <v>12</v>
      </c>
      <c r="D641">
        <v>18.850000000000001</v>
      </c>
      <c r="H641" s="2">
        <f t="shared" si="58"/>
        <v>43</v>
      </c>
      <c r="AC641" s="2"/>
    </row>
    <row r="642" spans="1:29" ht="13.2" hidden="1" x14ac:dyDescent="0.25">
      <c r="A642" t="s">
        <v>311</v>
      </c>
      <c r="B642">
        <v>3</v>
      </c>
      <c r="C642" t="s">
        <v>11</v>
      </c>
      <c r="D642">
        <v>45</v>
      </c>
      <c r="H642" s="2">
        <f t="shared" si="58"/>
        <v>44</v>
      </c>
      <c r="AC642" s="2"/>
    </row>
    <row r="643" spans="1:29" ht="13.2" hidden="1" x14ac:dyDescent="0.25">
      <c r="A643" t="s">
        <v>248</v>
      </c>
      <c r="B643">
        <v>3</v>
      </c>
      <c r="C643" t="s">
        <v>11</v>
      </c>
      <c r="D643">
        <v>16.25</v>
      </c>
      <c r="H643" s="2">
        <f t="shared" si="58"/>
        <v>45</v>
      </c>
      <c r="AC643" s="2"/>
    </row>
    <row r="644" spans="1:29" ht="13.2" hidden="1" x14ac:dyDescent="0.25">
      <c r="A644" t="s">
        <v>153</v>
      </c>
      <c r="B644">
        <v>3</v>
      </c>
      <c r="C644" t="s">
        <v>11</v>
      </c>
      <c r="D644">
        <v>8.75</v>
      </c>
      <c r="H644" s="2">
        <f t="shared" si="58"/>
        <v>46</v>
      </c>
      <c r="AC644" s="2"/>
    </row>
    <row r="645" spans="1:29" ht="13.2" hidden="1" x14ac:dyDescent="0.25">
      <c r="A645" t="s">
        <v>249</v>
      </c>
      <c r="B645">
        <v>3</v>
      </c>
      <c r="C645" t="s">
        <v>11</v>
      </c>
      <c r="D645">
        <v>5.55</v>
      </c>
      <c r="H645" s="2">
        <f t="shared" si="58"/>
        <v>47</v>
      </c>
      <c r="AC645" s="2"/>
    </row>
    <row r="646" spans="1:29" ht="13.2" hidden="1" x14ac:dyDescent="0.25">
      <c r="A646" t="s">
        <v>346</v>
      </c>
      <c r="B646">
        <v>3</v>
      </c>
      <c r="C646" t="s">
        <v>4</v>
      </c>
      <c r="D646">
        <v>166</v>
      </c>
      <c r="H646" s="2">
        <f t="shared" si="58"/>
        <v>48</v>
      </c>
      <c r="AC646" s="2"/>
    </row>
    <row r="647" spans="1:29" ht="13.2" hidden="1" x14ac:dyDescent="0.25">
      <c r="A647" t="s">
        <v>347</v>
      </c>
      <c r="B647">
        <v>3</v>
      </c>
      <c r="C647" t="s">
        <v>8</v>
      </c>
      <c r="D647">
        <v>92</v>
      </c>
      <c r="H647" s="2">
        <f t="shared" si="58"/>
        <v>49</v>
      </c>
      <c r="AC647" s="2"/>
    </row>
    <row r="648" spans="1:29" ht="13.2" hidden="1" x14ac:dyDescent="0.25">
      <c r="A648" t="s">
        <v>313</v>
      </c>
      <c r="B648">
        <v>4</v>
      </c>
      <c r="C648" t="s">
        <v>9</v>
      </c>
      <c r="D648">
        <v>148.54</v>
      </c>
      <c r="H648" s="2">
        <f t="shared" si="58"/>
        <v>50</v>
      </c>
      <c r="AC648" s="2"/>
    </row>
    <row r="649" spans="1:29" ht="13.2" hidden="1" x14ac:dyDescent="0.25">
      <c r="A649" t="s">
        <v>393</v>
      </c>
      <c r="B649">
        <v>4</v>
      </c>
      <c r="C649" t="s">
        <v>9</v>
      </c>
      <c r="D649">
        <v>12.55</v>
      </c>
      <c r="H649" s="2">
        <f t="shared" si="58"/>
        <v>51</v>
      </c>
      <c r="AC649" s="2"/>
    </row>
    <row r="650" spans="1:29" ht="13.2" hidden="1" x14ac:dyDescent="0.25">
      <c r="A650" t="s">
        <v>129</v>
      </c>
      <c r="B650">
        <v>4</v>
      </c>
      <c r="C650" t="s">
        <v>10</v>
      </c>
      <c r="D650">
        <v>112.65</v>
      </c>
      <c r="H650" s="2">
        <f t="shared" si="58"/>
        <v>52</v>
      </c>
      <c r="AC650" s="2"/>
    </row>
    <row r="651" spans="1:29" ht="13.2" hidden="1" x14ac:dyDescent="0.25">
      <c r="A651" t="s">
        <v>111</v>
      </c>
      <c r="B651">
        <v>4</v>
      </c>
      <c r="C651" t="s">
        <v>10</v>
      </c>
      <c r="D651">
        <v>99.2</v>
      </c>
      <c r="H651" s="2">
        <f t="shared" si="58"/>
        <v>53</v>
      </c>
      <c r="AC651" s="2"/>
    </row>
    <row r="652" spans="1:29" ht="13.2" hidden="1" x14ac:dyDescent="0.25">
      <c r="A652" t="s">
        <v>519</v>
      </c>
      <c r="B652">
        <v>4</v>
      </c>
      <c r="C652" t="s">
        <v>10</v>
      </c>
      <c r="D652">
        <v>4</v>
      </c>
      <c r="H652" s="2">
        <f t="shared" si="58"/>
        <v>54</v>
      </c>
      <c r="AC652" s="2"/>
    </row>
    <row r="653" spans="1:29" ht="13.2" hidden="1" x14ac:dyDescent="0.25">
      <c r="A653" t="s">
        <v>314</v>
      </c>
      <c r="B653">
        <v>4</v>
      </c>
      <c r="C653" t="s">
        <v>12</v>
      </c>
      <c r="D653">
        <v>85.1</v>
      </c>
      <c r="H653" s="2">
        <f t="shared" si="58"/>
        <v>55</v>
      </c>
      <c r="AC653" s="2"/>
    </row>
    <row r="654" spans="1:29" ht="13.2" hidden="1" x14ac:dyDescent="0.25">
      <c r="A654" t="s">
        <v>150</v>
      </c>
      <c r="B654">
        <v>4</v>
      </c>
      <c r="C654" t="s">
        <v>12</v>
      </c>
      <c r="D654">
        <v>36.6</v>
      </c>
      <c r="H654" s="2">
        <f t="shared" si="58"/>
        <v>56</v>
      </c>
      <c r="AC654" s="2"/>
    </row>
    <row r="655" spans="1:29" ht="13.2" hidden="1" x14ac:dyDescent="0.25">
      <c r="A655" t="s">
        <v>524</v>
      </c>
      <c r="B655">
        <v>4</v>
      </c>
      <c r="C655" t="s">
        <v>12</v>
      </c>
      <c r="D655">
        <v>20.3</v>
      </c>
      <c r="H655" s="2">
        <f t="shared" si="58"/>
        <v>57</v>
      </c>
      <c r="AC655" s="2"/>
    </row>
    <row r="656" spans="1:29" ht="13.2" hidden="1" x14ac:dyDescent="0.25">
      <c r="A656" t="s">
        <v>397</v>
      </c>
      <c r="B656">
        <v>4</v>
      </c>
      <c r="C656" t="s">
        <v>12</v>
      </c>
      <c r="D656">
        <v>12</v>
      </c>
      <c r="H656" s="2">
        <f t="shared" si="58"/>
        <v>58</v>
      </c>
      <c r="AC656" s="2"/>
    </row>
    <row r="657" spans="1:29" ht="13.2" hidden="1" x14ac:dyDescent="0.25">
      <c r="A657" t="s">
        <v>399</v>
      </c>
      <c r="B657">
        <v>4</v>
      </c>
      <c r="C657" t="s">
        <v>12</v>
      </c>
      <c r="D657">
        <v>11.3</v>
      </c>
      <c r="H657" s="2">
        <f t="shared" si="58"/>
        <v>59</v>
      </c>
      <c r="AC657" s="2"/>
    </row>
    <row r="658" spans="1:29" ht="13.2" hidden="1" x14ac:dyDescent="0.25">
      <c r="A658" t="s">
        <v>159</v>
      </c>
      <c r="B658">
        <v>4</v>
      </c>
      <c r="C658" t="s">
        <v>12</v>
      </c>
      <c r="D658">
        <v>9.4499999999999993</v>
      </c>
      <c r="H658" s="2">
        <f t="shared" si="58"/>
        <v>60</v>
      </c>
      <c r="AC658" s="2"/>
    </row>
    <row r="659" spans="1:29" ht="13.2" hidden="1" x14ac:dyDescent="0.25">
      <c r="A659" t="s">
        <v>130</v>
      </c>
      <c r="B659">
        <v>4</v>
      </c>
      <c r="C659" t="s">
        <v>11</v>
      </c>
      <c r="D659">
        <v>48.3</v>
      </c>
      <c r="H659" s="2">
        <f t="shared" si="58"/>
        <v>61</v>
      </c>
      <c r="AC659" s="2"/>
    </row>
    <row r="660" spans="1:29" ht="13.2" hidden="1" x14ac:dyDescent="0.25">
      <c r="A660" t="s">
        <v>527</v>
      </c>
      <c r="B660">
        <v>4</v>
      </c>
      <c r="C660" t="s">
        <v>11</v>
      </c>
      <c r="D660">
        <v>32.6</v>
      </c>
      <c r="H660" s="2">
        <f t="shared" si="58"/>
        <v>62</v>
      </c>
      <c r="AC660" s="2"/>
    </row>
    <row r="661" spans="1:29" ht="13.2" hidden="1" x14ac:dyDescent="0.25">
      <c r="A661" t="s">
        <v>152</v>
      </c>
      <c r="B661">
        <v>4</v>
      </c>
      <c r="C661" t="s">
        <v>11</v>
      </c>
      <c r="D661">
        <v>21.2</v>
      </c>
      <c r="H661" s="2">
        <f t="shared" si="58"/>
        <v>63</v>
      </c>
      <c r="AC661" s="2"/>
    </row>
    <row r="662" spans="1:29" ht="13.2" hidden="1" x14ac:dyDescent="0.25">
      <c r="A662" t="s">
        <v>131</v>
      </c>
      <c r="B662">
        <v>4</v>
      </c>
      <c r="C662" t="s">
        <v>4</v>
      </c>
      <c r="D662">
        <v>152</v>
      </c>
      <c r="H662" s="2">
        <f t="shared" si="58"/>
        <v>64</v>
      </c>
      <c r="AC662" s="2"/>
    </row>
    <row r="663" spans="1:29" ht="13.2" hidden="1" x14ac:dyDescent="0.25">
      <c r="A663" t="s">
        <v>132</v>
      </c>
      <c r="B663">
        <v>4</v>
      </c>
      <c r="C663" t="s">
        <v>8</v>
      </c>
      <c r="D663">
        <v>82</v>
      </c>
      <c r="H663" s="2">
        <f t="shared" si="58"/>
        <v>65</v>
      </c>
      <c r="AC663" s="2"/>
    </row>
    <row r="664" spans="1:29" ht="13.2" hidden="1" x14ac:dyDescent="0.25">
      <c r="A664" t="s">
        <v>122</v>
      </c>
      <c r="B664">
        <v>5</v>
      </c>
      <c r="C664" t="s">
        <v>9</v>
      </c>
      <c r="D664">
        <v>134.27000000000001</v>
      </c>
      <c r="H664" s="2">
        <f t="shared" si="58"/>
        <v>66</v>
      </c>
      <c r="AC664" s="2"/>
    </row>
    <row r="665" spans="1:29" ht="13.2" hidden="1" x14ac:dyDescent="0.25">
      <c r="A665" t="s">
        <v>146</v>
      </c>
      <c r="B665">
        <v>5</v>
      </c>
      <c r="C665" t="s">
        <v>9</v>
      </c>
      <c r="D665">
        <v>43.3</v>
      </c>
      <c r="H665" s="2">
        <f t="shared" ref="H665:H731" si="60">1+H664</f>
        <v>67</v>
      </c>
      <c r="AC665" s="2"/>
    </row>
    <row r="666" spans="1:29" ht="13.2" hidden="1" x14ac:dyDescent="0.25">
      <c r="A666" t="s">
        <v>316</v>
      </c>
      <c r="B666">
        <v>5</v>
      </c>
      <c r="C666" t="s">
        <v>10</v>
      </c>
      <c r="D666">
        <v>81.8</v>
      </c>
      <c r="H666" s="2">
        <f t="shared" si="60"/>
        <v>68</v>
      </c>
      <c r="AC666" s="2"/>
    </row>
    <row r="667" spans="1:29" ht="13.2" hidden="1" x14ac:dyDescent="0.25">
      <c r="A667" t="s">
        <v>317</v>
      </c>
      <c r="B667">
        <v>5</v>
      </c>
      <c r="C667" t="s">
        <v>10</v>
      </c>
      <c r="D667">
        <v>46.95</v>
      </c>
      <c r="H667" s="2">
        <f t="shared" si="60"/>
        <v>69</v>
      </c>
      <c r="AC667" s="2"/>
    </row>
    <row r="668" spans="1:29" ht="13.2" hidden="1" x14ac:dyDescent="0.25">
      <c r="A668" t="s">
        <v>404</v>
      </c>
      <c r="B668">
        <v>5</v>
      </c>
      <c r="C668" t="s">
        <v>10</v>
      </c>
      <c r="D668">
        <v>11.35</v>
      </c>
      <c r="H668" s="2">
        <f t="shared" si="60"/>
        <v>70</v>
      </c>
      <c r="AC668" s="2"/>
    </row>
    <row r="669" spans="1:29" ht="13.2" hidden="1" x14ac:dyDescent="0.25">
      <c r="A669" t="s">
        <v>149</v>
      </c>
      <c r="B669">
        <v>5</v>
      </c>
      <c r="C669" t="s">
        <v>10</v>
      </c>
      <c r="D669">
        <v>11.2</v>
      </c>
      <c r="H669" s="2">
        <f t="shared" si="60"/>
        <v>71</v>
      </c>
      <c r="AC669" s="2"/>
    </row>
    <row r="670" spans="1:29" ht="13.2" hidden="1" x14ac:dyDescent="0.25">
      <c r="A670" t="s">
        <v>512</v>
      </c>
      <c r="B670">
        <v>5</v>
      </c>
      <c r="C670" t="s">
        <v>10</v>
      </c>
      <c r="D670">
        <v>3.9</v>
      </c>
      <c r="H670" s="2">
        <f t="shared" si="60"/>
        <v>72</v>
      </c>
      <c r="AC670" s="2"/>
    </row>
    <row r="671" spans="1:29" ht="13.2" hidden="1" x14ac:dyDescent="0.25">
      <c r="A671" t="s">
        <v>123</v>
      </c>
      <c r="B671">
        <v>5</v>
      </c>
      <c r="C671" t="s">
        <v>12</v>
      </c>
      <c r="D671">
        <v>100.6</v>
      </c>
      <c r="H671" s="2">
        <f t="shared" si="60"/>
        <v>73</v>
      </c>
      <c r="AC671" s="2"/>
    </row>
    <row r="672" spans="1:29" ht="13.2" hidden="1" x14ac:dyDescent="0.25">
      <c r="A672" t="s">
        <v>318</v>
      </c>
      <c r="B672">
        <v>5</v>
      </c>
      <c r="C672" t="s">
        <v>12</v>
      </c>
      <c r="D672">
        <v>62.25</v>
      </c>
      <c r="H672" s="2">
        <f t="shared" si="60"/>
        <v>74</v>
      </c>
      <c r="AC672" s="2"/>
    </row>
    <row r="673" spans="1:29" ht="13.2" hidden="1" x14ac:dyDescent="0.25">
      <c r="A673" t="s">
        <v>151</v>
      </c>
      <c r="B673">
        <v>5</v>
      </c>
      <c r="C673" t="s">
        <v>12</v>
      </c>
      <c r="D673">
        <v>40.5</v>
      </c>
      <c r="H673" s="2">
        <f t="shared" si="60"/>
        <v>75</v>
      </c>
      <c r="AC673" s="2"/>
    </row>
    <row r="674" spans="1:29" ht="13.2" hidden="1" x14ac:dyDescent="0.25">
      <c r="A674" t="s">
        <v>407</v>
      </c>
      <c r="B674">
        <v>5</v>
      </c>
      <c r="C674" t="s">
        <v>12</v>
      </c>
      <c r="D674">
        <v>27.45</v>
      </c>
      <c r="H674" s="2">
        <f t="shared" si="60"/>
        <v>76</v>
      </c>
      <c r="AC674" s="2"/>
    </row>
    <row r="675" spans="1:29" ht="13.2" hidden="1" x14ac:dyDescent="0.25">
      <c r="A675" t="s">
        <v>409</v>
      </c>
      <c r="B675">
        <v>5</v>
      </c>
      <c r="C675" t="s">
        <v>12</v>
      </c>
      <c r="D675">
        <v>18.100000000000001</v>
      </c>
      <c r="H675" s="2">
        <f t="shared" si="60"/>
        <v>77</v>
      </c>
      <c r="AC675" s="2"/>
    </row>
    <row r="676" spans="1:29" ht="13.2" hidden="1" x14ac:dyDescent="0.25">
      <c r="A676" t="s">
        <v>107</v>
      </c>
      <c r="B676">
        <v>5</v>
      </c>
      <c r="C676" t="s">
        <v>11</v>
      </c>
      <c r="D676">
        <v>56.85</v>
      </c>
      <c r="H676" s="2">
        <f t="shared" si="60"/>
        <v>78</v>
      </c>
      <c r="AC676" s="2"/>
    </row>
    <row r="677" spans="1:29" ht="13.2" hidden="1" x14ac:dyDescent="0.25">
      <c r="A677" t="s">
        <v>234</v>
      </c>
      <c r="B677">
        <v>5</v>
      </c>
      <c r="C677" t="s">
        <v>11</v>
      </c>
      <c r="D677">
        <v>3.95</v>
      </c>
      <c r="H677" s="2">
        <f t="shared" si="60"/>
        <v>79</v>
      </c>
      <c r="AC677" s="2"/>
    </row>
    <row r="678" spans="1:29" ht="13.2" hidden="1" x14ac:dyDescent="0.25">
      <c r="A678" t="s">
        <v>124</v>
      </c>
      <c r="B678">
        <v>5</v>
      </c>
      <c r="C678" t="s">
        <v>4</v>
      </c>
      <c r="D678">
        <v>194</v>
      </c>
      <c r="H678" s="2">
        <f t="shared" si="60"/>
        <v>80</v>
      </c>
      <c r="AC678" s="2"/>
    </row>
    <row r="679" spans="1:29" ht="13.2" hidden="1" x14ac:dyDescent="0.25">
      <c r="A679" t="s">
        <v>125</v>
      </c>
      <c r="B679">
        <v>5</v>
      </c>
      <c r="C679" t="s">
        <v>8</v>
      </c>
      <c r="D679">
        <v>96.5</v>
      </c>
      <c r="H679" s="2">
        <f t="shared" si="60"/>
        <v>81</v>
      </c>
      <c r="AC679" s="2"/>
    </row>
    <row r="680" spans="1:29" ht="13.2" hidden="1" x14ac:dyDescent="0.25">
      <c r="A680" t="s">
        <v>212</v>
      </c>
      <c r="B680">
        <v>7</v>
      </c>
      <c r="C680" t="s">
        <v>9</v>
      </c>
      <c r="D680">
        <v>191.44</v>
      </c>
      <c r="H680" s="2">
        <f t="shared" si="60"/>
        <v>82</v>
      </c>
      <c r="AC680" s="2"/>
    </row>
    <row r="681" spans="1:29" ht="13.2" hidden="1" x14ac:dyDescent="0.25">
      <c r="A681" t="s">
        <v>411</v>
      </c>
      <c r="B681">
        <v>7</v>
      </c>
      <c r="C681" t="s">
        <v>9</v>
      </c>
      <c r="D681">
        <v>8.77</v>
      </c>
      <c r="H681" s="2">
        <f t="shared" si="60"/>
        <v>83</v>
      </c>
      <c r="AC681" s="2"/>
    </row>
    <row r="682" spans="1:29" ht="13.2" hidden="1" x14ac:dyDescent="0.25">
      <c r="A682" t="s">
        <v>319</v>
      </c>
      <c r="B682">
        <v>7</v>
      </c>
      <c r="C682" t="s">
        <v>10</v>
      </c>
      <c r="D682">
        <v>66.849999999999994</v>
      </c>
      <c r="H682" s="2">
        <f t="shared" si="60"/>
        <v>84</v>
      </c>
      <c r="AC682" s="2"/>
    </row>
    <row r="683" spans="1:29" ht="13.2" hidden="1" x14ac:dyDescent="0.25">
      <c r="A683" t="s">
        <v>235</v>
      </c>
      <c r="B683">
        <v>7</v>
      </c>
      <c r="C683" t="s">
        <v>10</v>
      </c>
      <c r="D683">
        <v>63.1</v>
      </c>
      <c r="H683" s="2">
        <f t="shared" si="60"/>
        <v>85</v>
      </c>
      <c r="AC683" s="2"/>
    </row>
    <row r="684" spans="1:29" ht="13.2" hidden="1" x14ac:dyDescent="0.25">
      <c r="A684" t="s">
        <v>237</v>
      </c>
      <c r="B684">
        <v>7</v>
      </c>
      <c r="C684" t="s">
        <v>10</v>
      </c>
      <c r="D684">
        <v>14.35</v>
      </c>
      <c r="H684" s="2">
        <f t="shared" si="60"/>
        <v>86</v>
      </c>
      <c r="AC684" s="2"/>
    </row>
    <row r="685" spans="1:29" ht="13.2" hidden="1" x14ac:dyDescent="0.25">
      <c r="A685" t="s">
        <v>214</v>
      </c>
      <c r="B685">
        <v>7</v>
      </c>
      <c r="C685" t="s">
        <v>12</v>
      </c>
      <c r="D685">
        <v>85.2</v>
      </c>
      <c r="H685" s="2">
        <f t="shared" si="60"/>
        <v>87</v>
      </c>
      <c r="AC685" s="2"/>
    </row>
    <row r="686" spans="1:29" ht="13.2" hidden="1" x14ac:dyDescent="0.25">
      <c r="A686" t="s">
        <v>213</v>
      </c>
      <c r="B686">
        <v>7</v>
      </c>
      <c r="C686" t="s">
        <v>12</v>
      </c>
      <c r="D686">
        <v>75.45</v>
      </c>
      <c r="H686" s="2">
        <f t="shared" si="60"/>
        <v>88</v>
      </c>
      <c r="AC686" s="2"/>
    </row>
    <row r="687" spans="1:29" ht="13.2" hidden="1" x14ac:dyDescent="0.25">
      <c r="A687" t="s">
        <v>510</v>
      </c>
      <c r="B687">
        <v>7</v>
      </c>
      <c r="C687" t="s">
        <v>12</v>
      </c>
      <c r="D687">
        <v>62.85</v>
      </c>
      <c r="H687" s="2">
        <f t="shared" si="60"/>
        <v>89</v>
      </c>
      <c r="AC687" s="2"/>
    </row>
    <row r="688" spans="1:29" ht="13.2" hidden="1" x14ac:dyDescent="0.25">
      <c r="A688" t="s">
        <v>128</v>
      </c>
      <c r="B688">
        <v>7</v>
      </c>
      <c r="C688" t="s">
        <v>12</v>
      </c>
      <c r="D688">
        <v>22.7</v>
      </c>
      <c r="H688" s="2">
        <f t="shared" si="60"/>
        <v>90</v>
      </c>
      <c r="AC688" s="2"/>
    </row>
    <row r="689" spans="1:29" ht="13.2" hidden="1" x14ac:dyDescent="0.25">
      <c r="A689" t="s">
        <v>417</v>
      </c>
      <c r="B689">
        <v>7</v>
      </c>
      <c r="C689" t="s">
        <v>12</v>
      </c>
      <c r="D689">
        <v>8.5500000000000007</v>
      </c>
      <c r="H689" s="2">
        <f t="shared" si="60"/>
        <v>91</v>
      </c>
      <c r="AC689" s="2"/>
    </row>
    <row r="690" spans="1:29" ht="13.2" hidden="1" x14ac:dyDescent="0.25">
      <c r="A690" t="s">
        <v>320</v>
      </c>
      <c r="B690">
        <v>7</v>
      </c>
      <c r="C690" t="s">
        <v>11</v>
      </c>
      <c r="D690">
        <v>51.2</v>
      </c>
      <c r="H690" s="2">
        <f>1+H619</f>
        <v>19</v>
      </c>
      <c r="AC690" s="2"/>
    </row>
    <row r="691" spans="1:29" ht="13.2" hidden="1" x14ac:dyDescent="0.25">
      <c r="A691" t="s">
        <v>420</v>
      </c>
      <c r="B691">
        <v>7</v>
      </c>
      <c r="C691" t="s">
        <v>11</v>
      </c>
      <c r="D691">
        <v>5.15</v>
      </c>
      <c r="H691" s="2">
        <f t="shared" ref="H691:H709" si="61">1+H690</f>
        <v>20</v>
      </c>
      <c r="AC691" s="2"/>
    </row>
    <row r="692" spans="1:29" ht="13.2" hidden="1" x14ac:dyDescent="0.25">
      <c r="A692" t="s">
        <v>215</v>
      </c>
      <c r="B692">
        <v>7</v>
      </c>
      <c r="C692" t="s">
        <v>11</v>
      </c>
      <c r="D692">
        <v>4.8499999999999996</v>
      </c>
      <c r="H692" s="2">
        <f t="shared" si="61"/>
        <v>21</v>
      </c>
      <c r="AC692" s="2"/>
    </row>
    <row r="693" spans="1:29" ht="13.2" hidden="1" x14ac:dyDescent="0.25">
      <c r="A693" t="s">
        <v>228</v>
      </c>
      <c r="B693">
        <v>7</v>
      </c>
      <c r="C693" t="s">
        <v>4</v>
      </c>
      <c r="D693">
        <v>170</v>
      </c>
      <c r="H693" s="2">
        <f t="shared" si="61"/>
        <v>22</v>
      </c>
      <c r="AC693" s="2"/>
    </row>
    <row r="694" spans="1:29" ht="13.2" hidden="1" x14ac:dyDescent="0.25">
      <c r="A694" t="s">
        <v>229</v>
      </c>
      <c r="B694">
        <v>7</v>
      </c>
      <c r="C694" t="s">
        <v>8</v>
      </c>
      <c r="D694">
        <v>60.5</v>
      </c>
      <c r="H694" s="2">
        <f t="shared" si="61"/>
        <v>23</v>
      </c>
      <c r="AC694" s="2"/>
    </row>
    <row r="695" spans="1:29" ht="13.2" hidden="1" x14ac:dyDescent="0.25">
      <c r="A695" t="s">
        <v>505</v>
      </c>
      <c r="B695">
        <v>6</v>
      </c>
      <c r="C695" t="s">
        <v>9</v>
      </c>
      <c r="D695">
        <v>262.31</v>
      </c>
      <c r="H695" s="2">
        <f t="shared" si="61"/>
        <v>24</v>
      </c>
      <c r="AC695" s="2"/>
    </row>
    <row r="696" spans="1:29" ht="13.2" hidden="1" x14ac:dyDescent="0.25">
      <c r="A696" t="s">
        <v>147</v>
      </c>
      <c r="B696">
        <v>6</v>
      </c>
      <c r="C696" t="s">
        <v>9</v>
      </c>
      <c r="D696">
        <v>19.71</v>
      </c>
      <c r="H696" s="2">
        <f t="shared" si="61"/>
        <v>25</v>
      </c>
      <c r="AC696" s="2"/>
    </row>
    <row r="697" spans="1:29" ht="13.2" hidden="1" x14ac:dyDescent="0.25">
      <c r="A697" t="s">
        <v>208</v>
      </c>
      <c r="B697">
        <v>6</v>
      </c>
      <c r="C697" t="s">
        <v>10</v>
      </c>
      <c r="D697">
        <v>179.6</v>
      </c>
      <c r="H697" s="2">
        <f t="shared" si="61"/>
        <v>26</v>
      </c>
      <c r="AC697" s="2"/>
    </row>
    <row r="698" spans="1:29" ht="13.2" hidden="1" x14ac:dyDescent="0.25">
      <c r="A698" t="s">
        <v>170</v>
      </c>
      <c r="B698">
        <v>6</v>
      </c>
      <c r="C698" t="s">
        <v>10</v>
      </c>
      <c r="D698">
        <v>53.15</v>
      </c>
      <c r="H698" s="2">
        <f t="shared" si="61"/>
        <v>27</v>
      </c>
      <c r="AC698" s="2"/>
    </row>
    <row r="699" spans="1:29" ht="13.2" hidden="1" x14ac:dyDescent="0.25">
      <c r="A699" t="s">
        <v>523</v>
      </c>
      <c r="B699">
        <v>6</v>
      </c>
      <c r="C699" t="s">
        <v>10</v>
      </c>
      <c r="D699">
        <v>30.2</v>
      </c>
      <c r="H699" s="2">
        <f t="shared" si="61"/>
        <v>28</v>
      </c>
      <c r="AC699" s="2"/>
    </row>
    <row r="700" spans="1:29" ht="13.2" hidden="1" x14ac:dyDescent="0.25">
      <c r="A700" t="s">
        <v>114</v>
      </c>
      <c r="B700">
        <v>6</v>
      </c>
      <c r="C700" t="s">
        <v>12</v>
      </c>
      <c r="D700">
        <v>60.35</v>
      </c>
      <c r="H700" s="2">
        <f t="shared" si="61"/>
        <v>29</v>
      </c>
      <c r="AC700" s="2"/>
    </row>
    <row r="701" spans="1:29" ht="13.2" hidden="1" x14ac:dyDescent="0.25">
      <c r="A701" t="s">
        <v>210</v>
      </c>
      <c r="B701">
        <v>6</v>
      </c>
      <c r="C701" t="s">
        <v>12</v>
      </c>
      <c r="D701">
        <v>46.2</v>
      </c>
      <c r="H701" s="2">
        <f t="shared" si="61"/>
        <v>30</v>
      </c>
      <c r="AC701" s="2"/>
    </row>
    <row r="702" spans="1:29" ht="13.2" hidden="1" x14ac:dyDescent="0.25">
      <c r="A702" t="s">
        <v>233</v>
      </c>
      <c r="B702">
        <v>6</v>
      </c>
      <c r="C702" t="s">
        <v>12</v>
      </c>
      <c r="D702">
        <v>18.25</v>
      </c>
      <c r="H702" s="2">
        <f t="shared" si="61"/>
        <v>31</v>
      </c>
      <c r="AC702" s="2"/>
    </row>
    <row r="703" spans="1:29" ht="13.2" hidden="1" x14ac:dyDescent="0.25">
      <c r="A703" t="s">
        <v>422</v>
      </c>
      <c r="B703">
        <v>6</v>
      </c>
      <c r="C703" t="s">
        <v>12</v>
      </c>
      <c r="D703">
        <v>15.15</v>
      </c>
      <c r="H703" s="2">
        <f t="shared" si="61"/>
        <v>32</v>
      </c>
      <c r="AC703" s="2"/>
    </row>
    <row r="704" spans="1:29" ht="13.2" hidden="1" x14ac:dyDescent="0.25">
      <c r="A704" t="s">
        <v>423</v>
      </c>
      <c r="B704">
        <v>6</v>
      </c>
      <c r="C704" t="s">
        <v>12</v>
      </c>
      <c r="D704">
        <v>13.95</v>
      </c>
      <c r="H704" s="2">
        <f t="shared" si="61"/>
        <v>33</v>
      </c>
      <c r="AC704" s="2"/>
    </row>
    <row r="705" spans="1:29" ht="13.2" hidden="1" x14ac:dyDescent="0.25">
      <c r="A705" t="s">
        <v>518</v>
      </c>
      <c r="B705">
        <v>6</v>
      </c>
      <c r="C705" t="s">
        <v>12</v>
      </c>
      <c r="D705">
        <v>12.45</v>
      </c>
      <c r="H705" s="2">
        <f t="shared" si="61"/>
        <v>34</v>
      </c>
      <c r="AC705" s="2"/>
    </row>
    <row r="706" spans="1:29" ht="13.2" hidden="1" x14ac:dyDescent="0.25">
      <c r="A706" t="s">
        <v>92</v>
      </c>
      <c r="B706">
        <v>6</v>
      </c>
      <c r="C706" t="s">
        <v>12</v>
      </c>
      <c r="D706">
        <v>10.050000000000001</v>
      </c>
      <c r="H706" s="2">
        <f t="shared" si="61"/>
        <v>35</v>
      </c>
      <c r="AC706" s="2"/>
    </row>
    <row r="707" spans="1:29" ht="13.2" hidden="1" x14ac:dyDescent="0.25">
      <c r="A707" t="s">
        <v>127</v>
      </c>
      <c r="B707">
        <v>6</v>
      </c>
      <c r="C707" t="s">
        <v>11</v>
      </c>
      <c r="D707">
        <v>58.55</v>
      </c>
      <c r="H707" s="2">
        <f t="shared" si="61"/>
        <v>36</v>
      </c>
      <c r="AC707" s="2"/>
    </row>
    <row r="708" spans="1:29" ht="13.2" hidden="1" x14ac:dyDescent="0.25">
      <c r="A708" t="s">
        <v>93</v>
      </c>
      <c r="B708">
        <v>6</v>
      </c>
      <c r="C708" t="s">
        <v>11</v>
      </c>
      <c r="D708">
        <v>46.85</v>
      </c>
      <c r="H708" s="2">
        <f t="shared" si="61"/>
        <v>37</v>
      </c>
      <c r="AC708" s="2"/>
    </row>
    <row r="709" spans="1:29" ht="13.2" hidden="1" x14ac:dyDescent="0.25">
      <c r="A709" t="s">
        <v>426</v>
      </c>
      <c r="B709">
        <v>6</v>
      </c>
      <c r="C709" t="s">
        <v>11</v>
      </c>
      <c r="D709">
        <v>27.35</v>
      </c>
      <c r="H709" s="2">
        <f t="shared" si="61"/>
        <v>38</v>
      </c>
      <c r="AC709" s="2"/>
    </row>
    <row r="710" spans="1:29" ht="13.2" hidden="1" x14ac:dyDescent="0.25">
      <c r="A710" t="s">
        <v>348</v>
      </c>
      <c r="B710">
        <v>6</v>
      </c>
      <c r="C710" t="s">
        <v>4</v>
      </c>
      <c r="D710">
        <v>108</v>
      </c>
      <c r="H710" s="2">
        <f>1+H636</f>
        <v>109</v>
      </c>
      <c r="AC710" s="2"/>
    </row>
    <row r="711" spans="1:29" ht="13.2" hidden="1" x14ac:dyDescent="0.25">
      <c r="A711" t="s">
        <v>94</v>
      </c>
      <c r="B711">
        <v>6</v>
      </c>
      <c r="C711" t="s">
        <v>8</v>
      </c>
      <c r="D711">
        <v>71</v>
      </c>
      <c r="H711" s="2">
        <f t="shared" si="60"/>
        <v>110</v>
      </c>
      <c r="AC711" s="2"/>
    </row>
    <row r="712" spans="1:29" ht="13.2" hidden="1" x14ac:dyDescent="0.25">
      <c r="A712" t="s">
        <v>145</v>
      </c>
      <c r="B712">
        <v>8</v>
      </c>
      <c r="C712" t="s">
        <v>9</v>
      </c>
      <c r="D712">
        <v>162.86000000000001</v>
      </c>
      <c r="H712" s="2">
        <f t="shared" si="60"/>
        <v>111</v>
      </c>
      <c r="AC712" s="2"/>
    </row>
    <row r="713" spans="1:29" ht="13.2" hidden="1" x14ac:dyDescent="0.25">
      <c r="A713" t="s">
        <v>321</v>
      </c>
      <c r="B713">
        <v>8</v>
      </c>
      <c r="C713" t="s">
        <v>10</v>
      </c>
      <c r="D713">
        <v>117.7</v>
      </c>
      <c r="H713" s="2">
        <f t="shared" si="60"/>
        <v>112</v>
      </c>
      <c r="AC713" s="2"/>
    </row>
    <row r="714" spans="1:29" ht="13.2" hidden="1" x14ac:dyDescent="0.25">
      <c r="A714" t="s">
        <v>322</v>
      </c>
      <c r="B714">
        <v>8</v>
      </c>
      <c r="C714" t="s">
        <v>10</v>
      </c>
      <c r="D714">
        <v>95.5</v>
      </c>
      <c r="H714" s="2">
        <f t="shared" si="60"/>
        <v>113</v>
      </c>
      <c r="AC714" s="2"/>
    </row>
    <row r="715" spans="1:29" ht="13.2" hidden="1" x14ac:dyDescent="0.25">
      <c r="A715" t="s">
        <v>224</v>
      </c>
      <c r="B715">
        <v>8</v>
      </c>
      <c r="C715" t="s">
        <v>10</v>
      </c>
      <c r="D715">
        <v>4.59</v>
      </c>
      <c r="H715" s="2">
        <f t="shared" si="60"/>
        <v>114</v>
      </c>
      <c r="AC715" s="2"/>
    </row>
    <row r="716" spans="1:29" ht="13.2" hidden="1" x14ac:dyDescent="0.25">
      <c r="A716" t="s">
        <v>323</v>
      </c>
      <c r="B716">
        <v>8</v>
      </c>
      <c r="C716" t="s">
        <v>12</v>
      </c>
      <c r="D716">
        <v>151.5</v>
      </c>
      <c r="H716" s="2">
        <f t="shared" si="60"/>
        <v>115</v>
      </c>
      <c r="AC716" s="2"/>
    </row>
    <row r="717" spans="1:29" ht="13.2" hidden="1" x14ac:dyDescent="0.25">
      <c r="A717" t="s">
        <v>324</v>
      </c>
      <c r="B717">
        <v>8</v>
      </c>
      <c r="C717" t="s">
        <v>12</v>
      </c>
      <c r="D717">
        <v>49.95</v>
      </c>
      <c r="H717" s="2">
        <f t="shared" si="60"/>
        <v>116</v>
      </c>
      <c r="AC717" s="2"/>
    </row>
    <row r="718" spans="1:29" ht="13.2" hidden="1" x14ac:dyDescent="0.25">
      <c r="A718" t="s">
        <v>137</v>
      </c>
      <c r="B718">
        <v>8</v>
      </c>
      <c r="C718" t="s">
        <v>12</v>
      </c>
      <c r="D718">
        <v>43.65</v>
      </c>
      <c r="H718" s="2">
        <f t="shared" si="60"/>
        <v>117</v>
      </c>
      <c r="AC718" s="2"/>
    </row>
    <row r="719" spans="1:29" ht="13.2" hidden="1" x14ac:dyDescent="0.25">
      <c r="A719" t="s">
        <v>325</v>
      </c>
      <c r="B719">
        <v>8</v>
      </c>
      <c r="C719" t="s">
        <v>11</v>
      </c>
      <c r="D719">
        <v>68.650000000000006</v>
      </c>
      <c r="H719" s="2">
        <f t="shared" si="60"/>
        <v>118</v>
      </c>
      <c r="AC719" s="2"/>
    </row>
    <row r="720" spans="1:29" ht="13.2" hidden="1" x14ac:dyDescent="0.25">
      <c r="A720" t="s">
        <v>526</v>
      </c>
      <c r="B720">
        <v>8</v>
      </c>
      <c r="C720" t="s">
        <v>11</v>
      </c>
      <c r="D720">
        <v>3.55</v>
      </c>
      <c r="H720" s="2">
        <f t="shared" si="60"/>
        <v>119</v>
      </c>
      <c r="AC720" s="2"/>
    </row>
    <row r="721" spans="1:29" ht="13.2" hidden="1" x14ac:dyDescent="0.25">
      <c r="A721" t="s">
        <v>349</v>
      </c>
      <c r="B721">
        <v>8</v>
      </c>
      <c r="C721" t="s">
        <v>4</v>
      </c>
      <c r="D721">
        <v>202</v>
      </c>
      <c r="H721" s="2">
        <f t="shared" si="60"/>
        <v>120</v>
      </c>
      <c r="AC721" s="2"/>
    </row>
    <row r="722" spans="1:29" ht="13.2" hidden="1" x14ac:dyDescent="0.25">
      <c r="A722" t="s">
        <v>350</v>
      </c>
      <c r="B722">
        <v>8</v>
      </c>
      <c r="C722" t="s">
        <v>8</v>
      </c>
      <c r="D722">
        <v>116.5</v>
      </c>
      <c r="H722" s="2">
        <f t="shared" si="60"/>
        <v>121</v>
      </c>
      <c r="AC722" s="2"/>
    </row>
    <row r="723" spans="1:29" ht="13.2" hidden="1" x14ac:dyDescent="0.25">
      <c r="A723" t="s">
        <v>506</v>
      </c>
      <c r="B723">
        <v>9</v>
      </c>
      <c r="C723" t="s">
        <v>9</v>
      </c>
      <c r="D723">
        <v>205.29</v>
      </c>
      <c r="H723" s="2">
        <f t="shared" si="60"/>
        <v>122</v>
      </c>
      <c r="AC723" s="2"/>
    </row>
    <row r="724" spans="1:29" ht="13.2" hidden="1" x14ac:dyDescent="0.25">
      <c r="A724" t="s">
        <v>327</v>
      </c>
      <c r="B724">
        <v>9</v>
      </c>
      <c r="C724" t="s">
        <v>10</v>
      </c>
      <c r="D724">
        <v>129.4</v>
      </c>
      <c r="H724" s="2">
        <f t="shared" si="60"/>
        <v>123</v>
      </c>
      <c r="AC724" s="2"/>
    </row>
    <row r="725" spans="1:29" ht="13.2" hidden="1" x14ac:dyDescent="0.25">
      <c r="A725" t="s">
        <v>328</v>
      </c>
      <c r="B725">
        <v>9</v>
      </c>
      <c r="C725" t="s">
        <v>10</v>
      </c>
      <c r="D725">
        <v>81.349999999999994</v>
      </c>
      <c r="H725" s="2">
        <f t="shared" si="60"/>
        <v>124</v>
      </c>
      <c r="AC725" s="2"/>
    </row>
    <row r="726" spans="1:29" ht="13.2" hidden="1" x14ac:dyDescent="0.25">
      <c r="A726" t="s">
        <v>511</v>
      </c>
      <c r="B726">
        <v>9</v>
      </c>
      <c r="C726" t="s">
        <v>10</v>
      </c>
      <c r="D726">
        <v>7.85</v>
      </c>
      <c r="H726" s="2">
        <f t="shared" si="60"/>
        <v>125</v>
      </c>
      <c r="AC726" s="2"/>
    </row>
    <row r="727" spans="1:29" ht="13.2" hidden="1" x14ac:dyDescent="0.25">
      <c r="A727" t="s">
        <v>329</v>
      </c>
      <c r="B727">
        <v>9</v>
      </c>
      <c r="C727" t="s">
        <v>12</v>
      </c>
      <c r="D727">
        <v>83.29</v>
      </c>
      <c r="H727" s="2">
        <f t="shared" si="60"/>
        <v>126</v>
      </c>
      <c r="AC727" s="2"/>
    </row>
    <row r="728" spans="1:29" ht="13.2" hidden="1" x14ac:dyDescent="0.25">
      <c r="A728" t="s">
        <v>330</v>
      </c>
      <c r="B728">
        <v>9</v>
      </c>
      <c r="C728" t="s">
        <v>12</v>
      </c>
      <c r="D728">
        <v>69.05</v>
      </c>
      <c r="H728" s="2">
        <f t="shared" si="60"/>
        <v>127</v>
      </c>
      <c r="AC728" s="2"/>
    </row>
    <row r="729" spans="1:29" ht="13.2" hidden="1" x14ac:dyDescent="0.25">
      <c r="A729" t="s">
        <v>441</v>
      </c>
      <c r="B729">
        <v>9</v>
      </c>
      <c r="C729" t="s">
        <v>12</v>
      </c>
      <c r="D729">
        <v>46.9</v>
      </c>
      <c r="H729" s="2">
        <f t="shared" si="60"/>
        <v>128</v>
      </c>
      <c r="AC729" s="2"/>
    </row>
    <row r="730" spans="1:29" ht="13.2" hidden="1" x14ac:dyDescent="0.25">
      <c r="A730" t="s">
        <v>155</v>
      </c>
      <c r="B730">
        <v>9</v>
      </c>
      <c r="C730" t="s">
        <v>12</v>
      </c>
      <c r="D730">
        <v>28.9</v>
      </c>
      <c r="H730" s="2">
        <f t="shared" si="60"/>
        <v>129</v>
      </c>
      <c r="AC730" s="2"/>
    </row>
    <row r="731" spans="1:29" ht="13.2" hidden="1" x14ac:dyDescent="0.25">
      <c r="A731" t="s">
        <v>148</v>
      </c>
      <c r="B731">
        <v>9</v>
      </c>
      <c r="C731" t="s">
        <v>12</v>
      </c>
      <c r="D731">
        <v>16.350000000000001</v>
      </c>
      <c r="H731" s="2">
        <f t="shared" si="60"/>
        <v>130</v>
      </c>
      <c r="AC731" s="2"/>
    </row>
    <row r="732" spans="1:29" ht="13.2" hidden="1" x14ac:dyDescent="0.25">
      <c r="A732" t="s">
        <v>331</v>
      </c>
      <c r="B732">
        <v>9</v>
      </c>
      <c r="C732" t="s">
        <v>11</v>
      </c>
      <c r="D732">
        <v>71.650000000000006</v>
      </c>
      <c r="H732" s="2">
        <f t="shared" ref="H732:H795" si="62">1+H731</f>
        <v>131</v>
      </c>
      <c r="AC732" s="2"/>
    </row>
    <row r="733" spans="1:29" ht="13.2" hidden="1" x14ac:dyDescent="0.25">
      <c r="A733" t="s">
        <v>445</v>
      </c>
      <c r="B733">
        <v>9</v>
      </c>
      <c r="C733" t="s">
        <v>11</v>
      </c>
      <c r="D733">
        <v>31.35</v>
      </c>
      <c r="H733" s="2">
        <f t="shared" si="62"/>
        <v>132</v>
      </c>
      <c r="AC733" s="2"/>
    </row>
    <row r="734" spans="1:29" ht="13.2" hidden="1" x14ac:dyDescent="0.25">
      <c r="A734" t="s">
        <v>351</v>
      </c>
      <c r="B734">
        <v>9</v>
      </c>
      <c r="C734" t="s">
        <v>4</v>
      </c>
      <c r="D734">
        <v>132</v>
      </c>
      <c r="H734" s="2">
        <f t="shared" si="62"/>
        <v>133</v>
      </c>
      <c r="AC734" s="2"/>
    </row>
    <row r="735" spans="1:29" ht="13.2" hidden="1" x14ac:dyDescent="0.25">
      <c r="A735" t="s">
        <v>352</v>
      </c>
      <c r="B735">
        <v>9</v>
      </c>
      <c r="C735" t="s">
        <v>8</v>
      </c>
      <c r="D735">
        <v>71.5</v>
      </c>
      <c r="H735" s="2">
        <f t="shared" si="62"/>
        <v>134</v>
      </c>
      <c r="AC735" s="2"/>
    </row>
    <row r="736" spans="1:29" ht="13.2" hidden="1" x14ac:dyDescent="0.25">
      <c r="A736" t="s">
        <v>109</v>
      </c>
      <c r="B736">
        <v>10</v>
      </c>
      <c r="C736" t="s">
        <v>9</v>
      </c>
      <c r="D736">
        <v>209.03</v>
      </c>
      <c r="H736" s="2">
        <f t="shared" si="62"/>
        <v>135</v>
      </c>
      <c r="AC736" s="2"/>
    </row>
    <row r="737" spans="1:29" ht="13.2" hidden="1" x14ac:dyDescent="0.25">
      <c r="A737" t="s">
        <v>243</v>
      </c>
      <c r="B737">
        <v>10</v>
      </c>
      <c r="C737" t="s">
        <v>9</v>
      </c>
      <c r="D737">
        <v>9.08</v>
      </c>
      <c r="H737" s="2">
        <f t="shared" si="62"/>
        <v>136</v>
      </c>
      <c r="AC737" s="2"/>
    </row>
    <row r="738" spans="1:29" ht="13.2" hidden="1" x14ac:dyDescent="0.25">
      <c r="A738" t="s">
        <v>220</v>
      </c>
      <c r="B738">
        <v>10</v>
      </c>
      <c r="C738" t="s">
        <v>10</v>
      </c>
      <c r="D738">
        <v>126.75</v>
      </c>
      <c r="H738" s="2">
        <f t="shared" si="62"/>
        <v>137</v>
      </c>
      <c r="AC738" s="2"/>
    </row>
    <row r="739" spans="1:29" ht="13.2" hidden="1" x14ac:dyDescent="0.25">
      <c r="A739" t="s">
        <v>332</v>
      </c>
      <c r="B739">
        <v>10</v>
      </c>
      <c r="C739" t="s">
        <v>10</v>
      </c>
      <c r="D739">
        <v>31.45</v>
      </c>
      <c r="H739" s="2">
        <f t="shared" si="62"/>
        <v>138</v>
      </c>
      <c r="AC739" s="2"/>
    </row>
    <row r="740" spans="1:29" ht="13.2" hidden="1" x14ac:dyDescent="0.25">
      <c r="A740" t="s">
        <v>244</v>
      </c>
      <c r="B740">
        <v>10</v>
      </c>
      <c r="C740" t="s">
        <v>10</v>
      </c>
      <c r="D740">
        <v>5.25</v>
      </c>
      <c r="H740" s="2">
        <f t="shared" si="62"/>
        <v>139</v>
      </c>
      <c r="AC740" s="2"/>
    </row>
    <row r="741" spans="1:29" ht="13.2" hidden="1" x14ac:dyDescent="0.25">
      <c r="A741" t="s">
        <v>516</v>
      </c>
      <c r="B741">
        <v>10</v>
      </c>
      <c r="C741" t="s">
        <v>10</v>
      </c>
      <c r="D741">
        <v>4.05</v>
      </c>
      <c r="H741" s="2">
        <f t="shared" si="62"/>
        <v>140</v>
      </c>
      <c r="AC741" s="2"/>
    </row>
    <row r="742" spans="1:29" ht="13.2" hidden="1" x14ac:dyDescent="0.25">
      <c r="A742" t="s">
        <v>98</v>
      </c>
      <c r="B742">
        <v>10</v>
      </c>
      <c r="C742" t="s">
        <v>12</v>
      </c>
      <c r="D742">
        <v>92.15</v>
      </c>
      <c r="H742" s="2">
        <f t="shared" si="62"/>
        <v>141</v>
      </c>
      <c r="AC742" s="2"/>
    </row>
    <row r="743" spans="1:29" ht="13.2" hidden="1" x14ac:dyDescent="0.25">
      <c r="A743" t="s">
        <v>507</v>
      </c>
      <c r="B743">
        <v>10</v>
      </c>
      <c r="C743" t="s">
        <v>12</v>
      </c>
      <c r="D743">
        <v>74.400000000000006</v>
      </c>
      <c r="H743" s="2">
        <f t="shared" si="62"/>
        <v>142</v>
      </c>
      <c r="AC743" s="2"/>
    </row>
    <row r="744" spans="1:29" ht="13.2" hidden="1" x14ac:dyDescent="0.25">
      <c r="A744" t="s">
        <v>245</v>
      </c>
      <c r="B744">
        <v>10</v>
      </c>
      <c r="C744" t="s">
        <v>12</v>
      </c>
      <c r="D744">
        <v>19.100000000000001</v>
      </c>
      <c r="H744" s="2">
        <f t="shared" si="62"/>
        <v>143</v>
      </c>
      <c r="AC744" s="2"/>
    </row>
    <row r="745" spans="1:29" ht="13.2" hidden="1" x14ac:dyDescent="0.25">
      <c r="A745" t="s">
        <v>126</v>
      </c>
      <c r="B745">
        <v>10</v>
      </c>
      <c r="C745" t="s">
        <v>12</v>
      </c>
      <c r="D745">
        <v>4.5999999999999996</v>
      </c>
      <c r="H745" s="2">
        <f t="shared" si="62"/>
        <v>144</v>
      </c>
      <c r="AC745" s="2"/>
    </row>
    <row r="746" spans="1:29" ht="13.2" hidden="1" x14ac:dyDescent="0.25">
      <c r="A746" t="s">
        <v>90</v>
      </c>
      <c r="B746">
        <v>10</v>
      </c>
      <c r="C746" t="s">
        <v>11</v>
      </c>
      <c r="D746">
        <v>95.55</v>
      </c>
      <c r="H746" s="2">
        <f t="shared" si="62"/>
        <v>145</v>
      </c>
      <c r="AC746" s="2"/>
    </row>
    <row r="747" spans="1:29" ht="13.2" hidden="1" x14ac:dyDescent="0.25">
      <c r="A747" t="s">
        <v>156</v>
      </c>
      <c r="B747">
        <v>10</v>
      </c>
      <c r="C747" t="s">
        <v>11</v>
      </c>
      <c r="D747">
        <v>9.8000000000000007</v>
      </c>
      <c r="H747" s="2">
        <f t="shared" si="62"/>
        <v>146</v>
      </c>
      <c r="AC747" s="2"/>
    </row>
    <row r="748" spans="1:29" ht="13.2" hidden="1" x14ac:dyDescent="0.25">
      <c r="A748" t="s">
        <v>134</v>
      </c>
      <c r="B748">
        <v>10</v>
      </c>
      <c r="C748" t="s">
        <v>4</v>
      </c>
      <c r="D748">
        <v>116</v>
      </c>
      <c r="H748" s="2">
        <f t="shared" si="62"/>
        <v>147</v>
      </c>
      <c r="AC748" s="2"/>
    </row>
    <row r="749" spans="1:29" ht="13.2" hidden="1" x14ac:dyDescent="0.25">
      <c r="A749" t="s">
        <v>84</v>
      </c>
      <c r="B749">
        <v>10</v>
      </c>
      <c r="C749" t="s">
        <v>8</v>
      </c>
      <c r="D749">
        <v>76</v>
      </c>
      <c r="H749" s="2">
        <f t="shared" si="62"/>
        <v>148</v>
      </c>
      <c r="AC749" s="2"/>
    </row>
    <row r="750" spans="1:29" ht="13.2" hidden="1" x14ac:dyDescent="0.25">
      <c r="A750" t="s">
        <v>333</v>
      </c>
      <c r="B750">
        <v>11</v>
      </c>
      <c r="C750" t="s">
        <v>9</v>
      </c>
      <c r="D750">
        <v>153.12</v>
      </c>
      <c r="H750" s="2">
        <f t="shared" si="62"/>
        <v>149</v>
      </c>
      <c r="AC750" s="2"/>
    </row>
    <row r="751" spans="1:29" ht="13.2" hidden="1" x14ac:dyDescent="0.25">
      <c r="A751" t="s">
        <v>451</v>
      </c>
      <c r="B751">
        <v>11</v>
      </c>
      <c r="C751" t="s">
        <v>9</v>
      </c>
      <c r="D751">
        <v>8.91</v>
      </c>
      <c r="H751" s="2">
        <f t="shared" si="62"/>
        <v>150</v>
      </c>
      <c r="AC751" s="2"/>
    </row>
    <row r="752" spans="1:29" ht="13.2" hidden="1" x14ac:dyDescent="0.25">
      <c r="A752" t="s">
        <v>334</v>
      </c>
      <c r="B752">
        <v>11</v>
      </c>
      <c r="C752" t="s">
        <v>10</v>
      </c>
      <c r="D752">
        <v>110.75</v>
      </c>
      <c r="H752" s="2">
        <f t="shared" si="62"/>
        <v>151</v>
      </c>
      <c r="AC752" s="2"/>
    </row>
    <row r="753" spans="1:29" ht="13.2" hidden="1" x14ac:dyDescent="0.25">
      <c r="A753" t="s">
        <v>335</v>
      </c>
      <c r="B753">
        <v>11</v>
      </c>
      <c r="C753" t="s">
        <v>10</v>
      </c>
      <c r="D753">
        <v>60.7</v>
      </c>
      <c r="H753" s="2">
        <f t="shared" si="62"/>
        <v>152</v>
      </c>
      <c r="AC753" s="2"/>
    </row>
    <row r="754" spans="1:29" ht="13.2" hidden="1" x14ac:dyDescent="0.25">
      <c r="A754" t="s">
        <v>455</v>
      </c>
      <c r="B754">
        <v>11</v>
      </c>
      <c r="C754" t="s">
        <v>10</v>
      </c>
      <c r="D754">
        <v>5.35</v>
      </c>
      <c r="H754" s="2">
        <f t="shared" si="62"/>
        <v>153</v>
      </c>
      <c r="AC754" s="2"/>
    </row>
    <row r="755" spans="1:29" ht="13.2" hidden="1" x14ac:dyDescent="0.25">
      <c r="A755" t="s">
        <v>221</v>
      </c>
      <c r="B755">
        <v>11</v>
      </c>
      <c r="C755" t="s">
        <v>12</v>
      </c>
      <c r="D755">
        <v>92.7</v>
      </c>
      <c r="H755" s="2">
        <f t="shared" si="62"/>
        <v>154</v>
      </c>
      <c r="AC755" s="2"/>
    </row>
    <row r="756" spans="1:29" ht="13.2" hidden="1" x14ac:dyDescent="0.25">
      <c r="A756" t="s">
        <v>336</v>
      </c>
      <c r="B756">
        <v>11</v>
      </c>
      <c r="C756" t="s">
        <v>12</v>
      </c>
      <c r="D756">
        <v>39.700000000000003</v>
      </c>
      <c r="H756" s="2">
        <f t="shared" si="62"/>
        <v>155</v>
      </c>
      <c r="AC756" s="2"/>
    </row>
    <row r="757" spans="1:29" ht="13.2" hidden="1" x14ac:dyDescent="0.25">
      <c r="A757" t="s">
        <v>459</v>
      </c>
      <c r="B757">
        <v>11</v>
      </c>
      <c r="C757" t="s">
        <v>12</v>
      </c>
      <c r="D757">
        <v>36.25</v>
      </c>
      <c r="H757" s="2">
        <f t="shared" si="62"/>
        <v>156</v>
      </c>
      <c r="AC757" s="2"/>
    </row>
    <row r="758" spans="1:29" ht="13.2" hidden="1" x14ac:dyDescent="0.25">
      <c r="A758" t="s">
        <v>461</v>
      </c>
      <c r="B758">
        <v>11</v>
      </c>
      <c r="C758" t="s">
        <v>12</v>
      </c>
      <c r="D758">
        <v>16.45</v>
      </c>
      <c r="H758" s="2">
        <f t="shared" si="62"/>
        <v>157</v>
      </c>
      <c r="AC758" s="2"/>
    </row>
    <row r="759" spans="1:29" ht="13.2" hidden="1" x14ac:dyDescent="0.25">
      <c r="A759" t="s">
        <v>463</v>
      </c>
      <c r="B759">
        <v>11</v>
      </c>
      <c r="C759" t="s">
        <v>12</v>
      </c>
      <c r="D759">
        <v>8.85</v>
      </c>
      <c r="H759" s="2">
        <f t="shared" si="62"/>
        <v>158</v>
      </c>
      <c r="AC759" s="2"/>
    </row>
    <row r="760" spans="1:29" ht="13.2" hidden="1" x14ac:dyDescent="0.25">
      <c r="A760" t="s">
        <v>465</v>
      </c>
      <c r="B760">
        <v>11</v>
      </c>
      <c r="C760" t="s">
        <v>12</v>
      </c>
      <c r="D760">
        <v>8</v>
      </c>
      <c r="H760" s="2">
        <f t="shared" si="62"/>
        <v>159</v>
      </c>
      <c r="AC760" s="2"/>
    </row>
    <row r="761" spans="1:29" ht="13.2" hidden="1" x14ac:dyDescent="0.25">
      <c r="A761" t="s">
        <v>337</v>
      </c>
      <c r="B761">
        <v>11</v>
      </c>
      <c r="C761" t="s">
        <v>11</v>
      </c>
      <c r="D761">
        <v>24.45</v>
      </c>
      <c r="H761" s="2">
        <f t="shared" si="62"/>
        <v>160</v>
      </c>
      <c r="AC761" s="2"/>
    </row>
    <row r="762" spans="1:29" ht="13.2" hidden="1" x14ac:dyDescent="0.25">
      <c r="A762" t="s">
        <v>116</v>
      </c>
      <c r="B762">
        <v>11</v>
      </c>
      <c r="C762" t="s">
        <v>11</v>
      </c>
      <c r="D762">
        <v>20.6</v>
      </c>
      <c r="H762" s="2">
        <f t="shared" si="62"/>
        <v>161</v>
      </c>
      <c r="AC762" s="2"/>
    </row>
    <row r="763" spans="1:29" ht="13.2" hidden="1" x14ac:dyDescent="0.25">
      <c r="A763" t="s">
        <v>353</v>
      </c>
      <c r="B763">
        <v>11</v>
      </c>
      <c r="C763" t="s">
        <v>4</v>
      </c>
      <c r="D763">
        <v>111</v>
      </c>
      <c r="H763" s="2">
        <f t="shared" si="62"/>
        <v>162</v>
      </c>
      <c r="AC763" s="2"/>
    </row>
    <row r="764" spans="1:29" ht="13.2" hidden="1" x14ac:dyDescent="0.25">
      <c r="A764" t="s">
        <v>354</v>
      </c>
      <c r="B764">
        <v>11</v>
      </c>
      <c r="C764" t="s">
        <v>8</v>
      </c>
      <c r="D764">
        <v>64</v>
      </c>
      <c r="H764" s="2">
        <f t="shared" si="62"/>
        <v>163</v>
      </c>
      <c r="AC764" s="2"/>
    </row>
    <row r="765" spans="1:29" ht="13.2" hidden="1" x14ac:dyDescent="0.25">
      <c r="A765" t="s">
        <v>135</v>
      </c>
      <c r="B765">
        <v>12</v>
      </c>
      <c r="C765" t="s">
        <v>9</v>
      </c>
      <c r="D765">
        <v>232.99</v>
      </c>
      <c r="H765" s="2">
        <f t="shared" si="62"/>
        <v>164</v>
      </c>
      <c r="AC765" s="2"/>
    </row>
    <row r="766" spans="1:29" ht="13.2" hidden="1" x14ac:dyDescent="0.25">
      <c r="A766" t="s">
        <v>508</v>
      </c>
      <c r="B766">
        <v>12</v>
      </c>
      <c r="C766" t="s">
        <v>10</v>
      </c>
      <c r="D766">
        <v>154.65</v>
      </c>
      <c r="H766" s="2">
        <f t="shared" si="62"/>
        <v>165</v>
      </c>
      <c r="AC766" s="2"/>
    </row>
    <row r="767" spans="1:29" ht="13.2" hidden="1" x14ac:dyDescent="0.25">
      <c r="A767" t="s">
        <v>222</v>
      </c>
      <c r="B767">
        <v>12</v>
      </c>
      <c r="C767" t="s">
        <v>10</v>
      </c>
      <c r="D767">
        <v>75.599999999999994</v>
      </c>
      <c r="H767" s="2">
        <f t="shared" si="62"/>
        <v>166</v>
      </c>
      <c r="AC767" s="2"/>
    </row>
    <row r="768" spans="1:29" ht="13.2" hidden="1" x14ac:dyDescent="0.25">
      <c r="A768" t="s">
        <v>136</v>
      </c>
      <c r="B768">
        <v>12</v>
      </c>
      <c r="C768" t="s">
        <v>12</v>
      </c>
      <c r="D768">
        <v>157</v>
      </c>
      <c r="H768" s="2">
        <f t="shared" si="62"/>
        <v>167</v>
      </c>
      <c r="AC768" s="2"/>
    </row>
    <row r="769" spans="1:29" ht="13.2" hidden="1" x14ac:dyDescent="0.25">
      <c r="A769" t="s">
        <v>338</v>
      </c>
      <c r="B769">
        <v>12</v>
      </c>
      <c r="C769" t="s">
        <v>12</v>
      </c>
      <c r="D769">
        <v>123.45</v>
      </c>
      <c r="H769" s="2">
        <f t="shared" si="62"/>
        <v>168</v>
      </c>
      <c r="AC769" s="2"/>
    </row>
    <row r="770" spans="1:29" ht="13.2" hidden="1" x14ac:dyDescent="0.25">
      <c r="A770" t="s">
        <v>158</v>
      </c>
      <c r="B770">
        <v>12</v>
      </c>
      <c r="C770" t="s">
        <v>12</v>
      </c>
      <c r="D770">
        <v>15.6</v>
      </c>
      <c r="H770" s="2">
        <f t="shared" si="62"/>
        <v>169</v>
      </c>
      <c r="AC770" s="2"/>
    </row>
    <row r="771" spans="1:29" ht="13.2" hidden="1" x14ac:dyDescent="0.25">
      <c r="A771" t="s">
        <v>529</v>
      </c>
      <c r="B771">
        <v>12</v>
      </c>
      <c r="C771" t="s">
        <v>12</v>
      </c>
      <c r="D771">
        <v>15.15</v>
      </c>
      <c r="H771" s="2">
        <f t="shared" si="62"/>
        <v>170</v>
      </c>
      <c r="AC771" s="2"/>
    </row>
    <row r="772" spans="1:29" ht="13.2" hidden="1" x14ac:dyDescent="0.25">
      <c r="A772" t="s">
        <v>471</v>
      </c>
      <c r="B772">
        <v>12</v>
      </c>
      <c r="C772" t="s">
        <v>12</v>
      </c>
      <c r="D772">
        <v>10.6</v>
      </c>
      <c r="H772" s="2">
        <f t="shared" si="62"/>
        <v>171</v>
      </c>
      <c r="AC772" s="2"/>
    </row>
    <row r="773" spans="1:29" ht="13.2" hidden="1" x14ac:dyDescent="0.25">
      <c r="A773" t="s">
        <v>247</v>
      </c>
      <c r="B773">
        <v>12</v>
      </c>
      <c r="C773" t="s">
        <v>12</v>
      </c>
      <c r="D773">
        <v>9.15</v>
      </c>
      <c r="H773" s="2">
        <f t="shared" si="62"/>
        <v>172</v>
      </c>
      <c r="AC773" s="2"/>
    </row>
    <row r="774" spans="1:29" ht="13.2" hidden="1" x14ac:dyDescent="0.25">
      <c r="A774" t="s">
        <v>223</v>
      </c>
      <c r="B774">
        <v>12</v>
      </c>
      <c r="C774" t="s">
        <v>11</v>
      </c>
      <c r="D774">
        <v>68.7</v>
      </c>
      <c r="H774" s="2">
        <f t="shared" si="62"/>
        <v>173</v>
      </c>
      <c r="AC774" s="2"/>
    </row>
    <row r="775" spans="1:29" ht="13.2" hidden="1" x14ac:dyDescent="0.25">
      <c r="A775" t="s">
        <v>138</v>
      </c>
      <c r="B775">
        <v>12</v>
      </c>
      <c r="C775" t="s">
        <v>11</v>
      </c>
      <c r="D775">
        <v>32.049999999999997</v>
      </c>
      <c r="H775" s="2">
        <f t="shared" si="62"/>
        <v>174</v>
      </c>
      <c r="AC775" s="2"/>
    </row>
    <row r="776" spans="1:29" ht="13.2" hidden="1" x14ac:dyDescent="0.25">
      <c r="A776" t="s">
        <v>473</v>
      </c>
      <c r="B776">
        <v>12</v>
      </c>
      <c r="C776" t="s">
        <v>11</v>
      </c>
      <c r="D776">
        <v>29.55</v>
      </c>
      <c r="H776" s="2">
        <f t="shared" si="62"/>
        <v>175</v>
      </c>
      <c r="AC776" s="2"/>
    </row>
    <row r="777" spans="1:29" ht="13.2" hidden="1" x14ac:dyDescent="0.25">
      <c r="A777" t="s">
        <v>514</v>
      </c>
      <c r="B777">
        <v>12</v>
      </c>
      <c r="C777" t="s">
        <v>11</v>
      </c>
      <c r="D777">
        <v>28.4</v>
      </c>
      <c r="H777" s="2">
        <f t="shared" si="62"/>
        <v>176</v>
      </c>
      <c r="AC777" s="2"/>
    </row>
    <row r="778" spans="1:29" ht="13.2" hidden="1" x14ac:dyDescent="0.25">
      <c r="A778" t="s">
        <v>355</v>
      </c>
      <c r="B778">
        <v>12</v>
      </c>
      <c r="C778" t="s">
        <v>4</v>
      </c>
      <c r="D778">
        <v>82</v>
      </c>
      <c r="H778" s="2">
        <f t="shared" si="62"/>
        <v>177</v>
      </c>
      <c r="AC778" s="2"/>
    </row>
    <row r="779" spans="1:29" ht="13.2" hidden="1" x14ac:dyDescent="0.25">
      <c r="A779" t="s">
        <v>139</v>
      </c>
      <c r="B779">
        <v>12</v>
      </c>
      <c r="C779" t="s">
        <v>8</v>
      </c>
      <c r="D779">
        <v>77.5</v>
      </c>
      <c r="H779" s="2">
        <f t="shared" si="62"/>
        <v>178</v>
      </c>
      <c r="AC779" s="2"/>
    </row>
    <row r="780" spans="1:29" ht="13.2" hidden="1" x14ac:dyDescent="0.25">
      <c r="A780" t="s">
        <v>339</v>
      </c>
      <c r="B780">
        <v>13</v>
      </c>
      <c r="C780" t="s">
        <v>9</v>
      </c>
      <c r="D780">
        <v>130.04</v>
      </c>
      <c r="H780" s="2">
        <f t="shared" si="62"/>
        <v>179</v>
      </c>
      <c r="AC780" s="2"/>
    </row>
    <row r="781" spans="1:29" ht="13.2" hidden="1" x14ac:dyDescent="0.25">
      <c r="A781" t="s">
        <v>141</v>
      </c>
      <c r="B781">
        <v>13</v>
      </c>
      <c r="C781" t="s">
        <v>9</v>
      </c>
      <c r="D781">
        <v>86.37</v>
      </c>
      <c r="H781" s="2">
        <f t="shared" si="62"/>
        <v>180</v>
      </c>
      <c r="AC781" s="2"/>
    </row>
    <row r="782" spans="1:29" ht="13.2" hidden="1" x14ac:dyDescent="0.25">
      <c r="A782" t="s">
        <v>115</v>
      </c>
      <c r="B782">
        <v>13</v>
      </c>
      <c r="C782" t="s">
        <v>10</v>
      </c>
      <c r="D782">
        <v>208.3</v>
      </c>
      <c r="H782" s="2">
        <f t="shared" si="62"/>
        <v>181</v>
      </c>
      <c r="AC782" s="2"/>
    </row>
    <row r="783" spans="1:29" ht="13.2" hidden="1" x14ac:dyDescent="0.25">
      <c r="A783" t="s">
        <v>225</v>
      </c>
      <c r="B783">
        <v>13</v>
      </c>
      <c r="C783" t="s">
        <v>10</v>
      </c>
      <c r="D783">
        <v>33.299999999999997</v>
      </c>
      <c r="H783" s="2">
        <f t="shared" si="62"/>
        <v>182</v>
      </c>
      <c r="AC783" s="2"/>
    </row>
    <row r="784" spans="1:29" ht="13.2" hidden="1" x14ac:dyDescent="0.25">
      <c r="A784" t="s">
        <v>481</v>
      </c>
      <c r="B784">
        <v>13</v>
      </c>
      <c r="C784" t="s">
        <v>10</v>
      </c>
      <c r="D784">
        <v>22.65</v>
      </c>
      <c r="H784" s="2">
        <f t="shared" si="62"/>
        <v>183</v>
      </c>
      <c r="AC784" s="2"/>
    </row>
    <row r="785" spans="1:29" ht="13.2" hidden="1" x14ac:dyDescent="0.25">
      <c r="A785" t="s">
        <v>509</v>
      </c>
      <c r="B785">
        <v>13</v>
      </c>
      <c r="C785" t="s">
        <v>12</v>
      </c>
      <c r="D785">
        <v>88.15</v>
      </c>
      <c r="H785" s="2">
        <f t="shared" si="62"/>
        <v>184</v>
      </c>
      <c r="AC785" s="2"/>
    </row>
    <row r="786" spans="1:29" ht="13.2" hidden="1" x14ac:dyDescent="0.25">
      <c r="A786" t="s">
        <v>341</v>
      </c>
      <c r="B786">
        <v>13</v>
      </c>
      <c r="C786" t="s">
        <v>12</v>
      </c>
      <c r="D786">
        <v>27.55</v>
      </c>
      <c r="H786" s="2">
        <f t="shared" si="62"/>
        <v>185</v>
      </c>
      <c r="AC786" s="2"/>
    </row>
    <row r="787" spans="1:29" ht="13.2" hidden="1" x14ac:dyDescent="0.25">
      <c r="A787" t="s">
        <v>484</v>
      </c>
      <c r="B787">
        <v>13</v>
      </c>
      <c r="C787" t="s">
        <v>12</v>
      </c>
      <c r="D787">
        <v>26.5</v>
      </c>
      <c r="H787" s="2">
        <f t="shared" si="62"/>
        <v>186</v>
      </c>
      <c r="AC787" s="2"/>
    </row>
    <row r="788" spans="1:29" ht="13.2" hidden="1" x14ac:dyDescent="0.25">
      <c r="A788" t="s">
        <v>246</v>
      </c>
      <c r="B788">
        <v>13</v>
      </c>
      <c r="C788" t="s">
        <v>12</v>
      </c>
      <c r="D788">
        <v>22.1</v>
      </c>
      <c r="H788" s="2">
        <f t="shared" si="62"/>
        <v>187</v>
      </c>
      <c r="AC788" s="2"/>
    </row>
    <row r="789" spans="1:29" ht="13.2" hidden="1" x14ac:dyDescent="0.25">
      <c r="A789" t="s">
        <v>525</v>
      </c>
      <c r="B789">
        <v>13</v>
      </c>
      <c r="C789" t="s">
        <v>12</v>
      </c>
      <c r="D789">
        <v>4.9000000000000004</v>
      </c>
      <c r="H789" s="2">
        <f t="shared" si="62"/>
        <v>188</v>
      </c>
      <c r="AC789" s="2"/>
    </row>
    <row r="790" spans="1:29" ht="13.2" hidden="1" x14ac:dyDescent="0.25">
      <c r="A790" t="s">
        <v>342</v>
      </c>
      <c r="B790">
        <v>13</v>
      </c>
      <c r="C790" t="s">
        <v>11</v>
      </c>
      <c r="D790">
        <v>73.400000000000006</v>
      </c>
      <c r="H790" s="2">
        <f t="shared" si="62"/>
        <v>189</v>
      </c>
      <c r="AC790" s="2"/>
    </row>
    <row r="791" spans="1:29" ht="13.2" hidden="1" x14ac:dyDescent="0.25">
      <c r="A791" t="s">
        <v>487</v>
      </c>
      <c r="B791">
        <v>13</v>
      </c>
      <c r="C791" t="s">
        <v>11</v>
      </c>
      <c r="D791">
        <v>44.65</v>
      </c>
      <c r="H791" s="2">
        <f t="shared" si="62"/>
        <v>190</v>
      </c>
      <c r="AC791" s="2"/>
    </row>
    <row r="792" spans="1:29" ht="13.2" hidden="1" x14ac:dyDescent="0.25">
      <c r="A792" t="s">
        <v>489</v>
      </c>
      <c r="B792">
        <v>13</v>
      </c>
      <c r="C792" t="s">
        <v>11</v>
      </c>
      <c r="D792">
        <v>16.25</v>
      </c>
      <c r="H792" s="2">
        <f t="shared" si="62"/>
        <v>191</v>
      </c>
      <c r="AC792" s="2"/>
    </row>
    <row r="793" spans="1:29" ht="13.2" hidden="1" x14ac:dyDescent="0.25">
      <c r="A793" t="s">
        <v>356</v>
      </c>
      <c r="B793">
        <v>13</v>
      </c>
      <c r="C793" t="s">
        <v>4</v>
      </c>
      <c r="D793">
        <v>140</v>
      </c>
      <c r="H793" s="2">
        <f t="shared" si="62"/>
        <v>192</v>
      </c>
      <c r="AC793" s="2"/>
    </row>
    <row r="794" spans="1:29" ht="13.2" hidden="1" x14ac:dyDescent="0.25">
      <c r="A794" t="s">
        <v>357</v>
      </c>
      <c r="B794">
        <v>13</v>
      </c>
      <c r="C794" t="s">
        <v>8</v>
      </c>
      <c r="D794">
        <v>48</v>
      </c>
      <c r="H794" s="2">
        <f t="shared" si="62"/>
        <v>193</v>
      </c>
      <c r="AC794" s="2"/>
    </row>
    <row r="795" spans="1:29" ht="13.2" hidden="1" x14ac:dyDescent="0.25">
      <c r="A795" t="s">
        <v>140</v>
      </c>
      <c r="B795">
        <v>14</v>
      </c>
      <c r="C795" t="s">
        <v>9</v>
      </c>
      <c r="D795">
        <v>148.66999999999999</v>
      </c>
      <c r="H795" s="2">
        <f t="shared" si="62"/>
        <v>194</v>
      </c>
      <c r="AC795" s="2"/>
    </row>
    <row r="796" spans="1:29" ht="13.2" hidden="1" x14ac:dyDescent="0.25">
      <c r="A796" t="s">
        <v>250</v>
      </c>
      <c r="B796">
        <v>14</v>
      </c>
      <c r="C796" t="s">
        <v>9</v>
      </c>
      <c r="D796">
        <v>35.590000000000003</v>
      </c>
      <c r="H796" s="2">
        <f t="shared" ref="H796:H809" si="63">1+H795</f>
        <v>195</v>
      </c>
      <c r="AC796" s="2"/>
    </row>
    <row r="797" spans="1:29" ht="13.2" hidden="1" x14ac:dyDescent="0.25">
      <c r="A797" t="s">
        <v>226</v>
      </c>
      <c r="B797">
        <v>14</v>
      </c>
      <c r="C797" t="s">
        <v>10</v>
      </c>
      <c r="D797">
        <v>144.55000000000001</v>
      </c>
      <c r="H797" s="2">
        <f t="shared" si="63"/>
        <v>196</v>
      </c>
      <c r="AC797" s="2"/>
    </row>
    <row r="798" spans="1:29" ht="13.2" hidden="1" x14ac:dyDescent="0.25">
      <c r="A798" t="s">
        <v>227</v>
      </c>
      <c r="B798">
        <v>14</v>
      </c>
      <c r="C798" t="s">
        <v>10</v>
      </c>
      <c r="D798">
        <v>50.05</v>
      </c>
      <c r="H798" s="2">
        <f t="shared" si="63"/>
        <v>197</v>
      </c>
      <c r="AC798" s="2"/>
    </row>
    <row r="799" spans="1:29" ht="13.2" hidden="1" x14ac:dyDescent="0.25">
      <c r="A799" t="s">
        <v>513</v>
      </c>
      <c r="B799">
        <v>14</v>
      </c>
      <c r="C799" t="s">
        <v>10</v>
      </c>
      <c r="D799">
        <v>9.85</v>
      </c>
      <c r="H799" s="2">
        <f t="shared" si="63"/>
        <v>198</v>
      </c>
      <c r="AC799" s="2"/>
    </row>
    <row r="800" spans="1:29" ht="13.2" hidden="1" x14ac:dyDescent="0.25">
      <c r="A800" t="s">
        <v>143</v>
      </c>
      <c r="B800">
        <v>14</v>
      </c>
      <c r="C800" t="s">
        <v>12</v>
      </c>
      <c r="D800">
        <v>74.2</v>
      </c>
      <c r="H800" s="2">
        <f t="shared" si="63"/>
        <v>199</v>
      </c>
      <c r="AC800" s="2"/>
    </row>
    <row r="801" spans="1:29" ht="13.2" hidden="1" x14ac:dyDescent="0.25">
      <c r="A801" t="s">
        <v>343</v>
      </c>
      <c r="B801">
        <v>14</v>
      </c>
      <c r="C801" t="s">
        <v>12</v>
      </c>
      <c r="D801">
        <v>66.7</v>
      </c>
      <c r="H801" s="2">
        <f t="shared" si="63"/>
        <v>200</v>
      </c>
      <c r="AC801" s="2"/>
    </row>
    <row r="802" spans="1:29" ht="13.2" hidden="1" x14ac:dyDescent="0.25">
      <c r="A802" t="s">
        <v>160</v>
      </c>
      <c r="B802">
        <v>14</v>
      </c>
      <c r="C802" t="s">
        <v>12</v>
      </c>
      <c r="D802">
        <v>28.9</v>
      </c>
      <c r="H802" s="2">
        <f t="shared" si="63"/>
        <v>201</v>
      </c>
      <c r="AC802" s="2"/>
    </row>
    <row r="803" spans="1:29" ht="13.2" hidden="1" x14ac:dyDescent="0.25">
      <c r="A803" t="s">
        <v>492</v>
      </c>
      <c r="B803">
        <v>14</v>
      </c>
      <c r="C803" t="s">
        <v>12</v>
      </c>
      <c r="D803">
        <v>20.5</v>
      </c>
      <c r="H803" s="2">
        <f t="shared" si="63"/>
        <v>202</v>
      </c>
      <c r="AC803" s="2"/>
    </row>
    <row r="804" spans="1:29" ht="13.2" hidden="1" x14ac:dyDescent="0.25">
      <c r="A804" t="s">
        <v>142</v>
      </c>
      <c r="B804">
        <v>14</v>
      </c>
      <c r="C804" t="s">
        <v>12</v>
      </c>
      <c r="D804">
        <v>17.75</v>
      </c>
      <c r="H804" s="2">
        <f t="shared" si="63"/>
        <v>203</v>
      </c>
      <c r="AC804" s="2"/>
    </row>
    <row r="805" spans="1:29" ht="13.2" hidden="1" x14ac:dyDescent="0.25">
      <c r="A805" t="s">
        <v>161</v>
      </c>
      <c r="B805">
        <v>14</v>
      </c>
      <c r="C805" t="s">
        <v>12</v>
      </c>
      <c r="D805">
        <v>13.1</v>
      </c>
      <c r="H805" s="2">
        <f t="shared" si="63"/>
        <v>204</v>
      </c>
      <c r="AC805" s="2"/>
    </row>
    <row r="806" spans="1:29" ht="13.2" hidden="1" x14ac:dyDescent="0.25">
      <c r="A806" t="s">
        <v>157</v>
      </c>
      <c r="B806">
        <v>14</v>
      </c>
      <c r="C806" t="s">
        <v>11</v>
      </c>
      <c r="D806">
        <v>12.65</v>
      </c>
      <c r="H806" s="2">
        <f t="shared" si="63"/>
        <v>205</v>
      </c>
      <c r="AC806" s="2"/>
    </row>
    <row r="807" spans="1:29" ht="13.2" hidden="1" x14ac:dyDescent="0.25">
      <c r="A807" t="s">
        <v>494</v>
      </c>
      <c r="B807">
        <v>14</v>
      </c>
      <c r="C807" t="s">
        <v>11</v>
      </c>
      <c r="D807">
        <v>7.8</v>
      </c>
      <c r="H807" s="2">
        <f t="shared" si="63"/>
        <v>206</v>
      </c>
      <c r="AC807" s="2"/>
    </row>
    <row r="808" spans="1:29" ht="13.2" hidden="1" x14ac:dyDescent="0.25">
      <c r="A808" t="s">
        <v>232</v>
      </c>
      <c r="B808">
        <v>14</v>
      </c>
      <c r="C808" t="s">
        <v>4</v>
      </c>
      <c r="D808">
        <v>113</v>
      </c>
      <c r="H808" s="2">
        <f t="shared" si="63"/>
        <v>207</v>
      </c>
      <c r="AC808" s="2"/>
    </row>
    <row r="809" spans="1:29" ht="13.2" hidden="1" x14ac:dyDescent="0.25">
      <c r="A809" t="s">
        <v>144</v>
      </c>
      <c r="B809">
        <v>14</v>
      </c>
      <c r="C809" t="s">
        <v>8</v>
      </c>
      <c r="D809">
        <v>48</v>
      </c>
      <c r="H809" s="2">
        <f t="shared" si="63"/>
        <v>208</v>
      </c>
      <c r="AC809" s="2"/>
    </row>
    <row r="810" spans="1:29" ht="13.2" hidden="1" x14ac:dyDescent="0.25">
      <c r="H810" s="2"/>
      <c r="AC810" s="2"/>
    </row>
    <row r="811" spans="1:29" ht="13.2" hidden="1" x14ac:dyDescent="0.25">
      <c r="H811" s="2"/>
      <c r="AC811" s="2"/>
    </row>
    <row r="812" spans="1:29" ht="13.2" hidden="1" x14ac:dyDescent="0.25">
      <c r="H812" s="2"/>
      <c r="AC812" s="2"/>
    </row>
    <row r="813" spans="1:29" ht="13.2" hidden="1" x14ac:dyDescent="0.25">
      <c r="H813" s="2"/>
      <c r="AC813" s="2"/>
    </row>
    <row r="814" spans="1:29" ht="13.2" hidden="1" x14ac:dyDescent="0.25">
      <c r="H814" s="2"/>
      <c r="AC814" s="2"/>
    </row>
    <row r="815" spans="1:29" ht="13.2" hidden="1" x14ac:dyDescent="0.25">
      <c r="H815" s="2"/>
      <c r="AC815" s="2"/>
    </row>
    <row r="816" spans="1:29" ht="13.2" hidden="1" x14ac:dyDescent="0.25">
      <c r="H816" s="2"/>
      <c r="AC816" s="2"/>
    </row>
    <row r="817" spans="8:29" ht="13.2" hidden="1" x14ac:dyDescent="0.25">
      <c r="H817" s="2"/>
      <c r="AC817" s="2"/>
    </row>
    <row r="818" spans="8:29" ht="13.2" hidden="1" x14ac:dyDescent="0.25">
      <c r="H818" s="2"/>
      <c r="AC818" s="2"/>
    </row>
    <row r="819" spans="8:29" ht="13.2" hidden="1" x14ac:dyDescent="0.25">
      <c r="H819" s="2"/>
      <c r="AC819" s="2"/>
    </row>
    <row r="820" spans="8:29" ht="13.2" hidden="1" x14ac:dyDescent="0.25">
      <c r="H820" s="2"/>
      <c r="AC820" s="2"/>
    </row>
    <row r="821" spans="8:29" ht="13.2" hidden="1" x14ac:dyDescent="0.25">
      <c r="H821" s="2"/>
      <c r="AC821" s="2"/>
    </row>
    <row r="822" spans="8:29" ht="13.2" hidden="1" x14ac:dyDescent="0.25">
      <c r="H822" s="2"/>
      <c r="AC822" s="2"/>
    </row>
    <row r="823" spans="8:29" ht="13.2" hidden="1" x14ac:dyDescent="0.25">
      <c r="H823" s="2"/>
      <c r="AC823" s="2"/>
    </row>
    <row r="824" spans="8:29" ht="13.2" hidden="1" x14ac:dyDescent="0.25">
      <c r="H824" s="2"/>
      <c r="AC824" s="2"/>
    </row>
    <row r="825" spans="8:29" ht="13.2" hidden="1" x14ac:dyDescent="0.25">
      <c r="H825" s="2"/>
      <c r="AC825" s="2"/>
    </row>
    <row r="826" spans="8:29" ht="13.2" hidden="1" x14ac:dyDescent="0.25">
      <c r="H826" s="2"/>
      <c r="AC826" s="2"/>
    </row>
    <row r="827" spans="8:29" ht="13.2" hidden="1" x14ac:dyDescent="0.25">
      <c r="H827" s="2"/>
      <c r="AC827" s="2"/>
    </row>
    <row r="828" spans="8:29" ht="13.2" hidden="1" x14ac:dyDescent="0.25">
      <c r="H828" s="2"/>
      <c r="AC828" s="2"/>
    </row>
    <row r="829" spans="8:29" ht="13.2" hidden="1" x14ac:dyDescent="0.25">
      <c r="H829" s="2"/>
      <c r="AC829" s="2"/>
    </row>
    <row r="830" spans="8:29" ht="13.2" hidden="1" x14ac:dyDescent="0.25">
      <c r="H830" s="2"/>
      <c r="AC830" s="2"/>
    </row>
    <row r="831" spans="8:29" ht="13.2" hidden="1" x14ac:dyDescent="0.25">
      <c r="H831" s="2"/>
      <c r="AC831" s="2"/>
    </row>
    <row r="832" spans="8:29" ht="13.2" hidden="1" x14ac:dyDescent="0.25">
      <c r="H832" s="2"/>
      <c r="AC832" s="2"/>
    </row>
    <row r="833" spans="1:29" ht="13.2" hidden="1" x14ac:dyDescent="0.25">
      <c r="H833" s="2"/>
      <c r="AC833" s="2"/>
    </row>
    <row r="834" spans="1:29" ht="13.2" hidden="1" x14ac:dyDescent="0.25">
      <c r="H834" s="2"/>
      <c r="AC834" s="2"/>
    </row>
    <row r="835" spans="1:29" ht="13.2" hidden="1" x14ac:dyDescent="0.25">
      <c r="H835" s="2"/>
      <c r="AC835" s="2"/>
    </row>
    <row r="836" spans="1:29" ht="13.2" hidden="1" x14ac:dyDescent="0.25">
      <c r="H836" s="2"/>
      <c r="AC836" s="2"/>
    </row>
    <row r="837" spans="1:29" ht="13.2" hidden="1" x14ac:dyDescent="0.25">
      <c r="H837" s="2"/>
      <c r="AC837" s="2"/>
    </row>
    <row r="838" spans="1:29" ht="13.2" hidden="1" x14ac:dyDescent="0.25">
      <c r="H838" s="2"/>
      <c r="AC838" s="2"/>
    </row>
    <row r="839" spans="1:29" ht="13.2" hidden="1" x14ac:dyDescent="0.25">
      <c r="H839" s="2"/>
      <c r="AC839" s="2"/>
    </row>
    <row r="840" spans="1:29" ht="13.2" hidden="1" x14ac:dyDescent="0.25">
      <c r="H840" s="2"/>
      <c r="AC840" s="2"/>
    </row>
    <row r="841" spans="1:29" ht="12.75" hidden="1" customHeight="1" x14ac:dyDescent="0.25">
      <c r="H841" s="2"/>
    </row>
    <row r="842" spans="1:29" ht="12.75" hidden="1" customHeight="1" x14ac:dyDescent="0.25">
      <c r="H842" s="2"/>
    </row>
    <row r="843" spans="1:29" ht="12.75" hidden="1" customHeight="1" x14ac:dyDescent="0.25">
      <c r="H843" s="2"/>
    </row>
    <row r="844" spans="1:29" ht="12.75" hidden="1" customHeight="1" x14ac:dyDescent="0.25">
      <c r="H844" s="2"/>
    </row>
    <row r="845" spans="1:29" ht="12.75" hidden="1" customHeight="1" x14ac:dyDescent="0.25">
      <c r="H845" s="2"/>
    </row>
    <row r="846" spans="1:29" ht="12.75" hidden="1" customHeight="1" x14ac:dyDescent="0.25">
      <c r="H846" s="2"/>
    </row>
    <row r="847" spans="1:29" ht="12.75" hidden="1" customHeight="1" x14ac:dyDescent="0.25">
      <c r="A847" s="29"/>
      <c r="C847" s="29"/>
      <c r="H847" s="2"/>
    </row>
  </sheetData>
  <sheetProtection formatCells="0" formatColumns="0" formatRows="0"/>
  <sortState xmlns:xlrd2="http://schemas.microsoft.com/office/spreadsheetml/2017/richdata2" ref="J147:J204">
    <sortCondition ref="J147:J204"/>
  </sortState>
  <mergeCells count="10">
    <mergeCell ref="E10:E16"/>
    <mergeCell ref="E17:E23"/>
    <mergeCell ref="H24:Q24"/>
    <mergeCell ref="J26:K26"/>
    <mergeCell ref="L26:M26"/>
    <mergeCell ref="H4:Q4"/>
    <mergeCell ref="H5:Q5"/>
    <mergeCell ref="J9:K9"/>
    <mergeCell ref="L9:M9"/>
    <mergeCell ref="H25:Q25"/>
  </mergeCells>
  <phoneticPr fontId="8" type="noConversion"/>
  <conditionalFormatting sqref="H10:H23">
    <cfRule type="expression" dxfId="13" priority="32" stopIfTrue="1">
      <formula>IF(F10=1,TRUE,FALSE)</formula>
    </cfRule>
    <cfRule type="expression" dxfId="12" priority="33" stopIfTrue="1">
      <formula>IF(F10&gt;1,TRUE,FALSE)</formula>
    </cfRule>
  </conditionalFormatting>
  <conditionalFormatting sqref="H205:H235">
    <cfRule type="expression" dxfId="11" priority="29" stopIfTrue="1">
      <formula>IF($G205=$H$7,TRUE,FALSE)</formula>
    </cfRule>
  </conditionalFormatting>
  <conditionalFormatting sqref="H2:J2">
    <cfRule type="expression" dxfId="10" priority="21" stopIfTrue="1">
      <formula>IF($I2&gt;" ",FALSE,TRUE)</formula>
    </cfRule>
  </conditionalFormatting>
  <conditionalFormatting sqref="H5:Q5">
    <cfRule type="expression" dxfId="9" priority="19" stopIfTrue="1">
      <formula>IF($H$7=$Q$3,IF($Q$3&gt;0,TRUE,FALSE),FALSE)</formula>
    </cfRule>
  </conditionalFormatting>
  <conditionalFormatting sqref="H25:Q25">
    <cfRule type="expression" dxfId="8" priority="13" stopIfTrue="1">
      <formula>IF($S$25&gt;0,TRUE,FALSE)</formula>
    </cfRule>
    <cfRule type="expression" dxfId="7" priority="16" stopIfTrue="1">
      <formula>IF(OR($AC$25&gt;0,$AZ$25&gt;0),TRUE,fasle)</formula>
    </cfRule>
  </conditionalFormatting>
  <conditionalFormatting sqref="I10:Q23">
    <cfRule type="expression" dxfId="6" priority="14" stopIfTrue="1">
      <formula>IF(AND($F10&gt;1,MATCH(I10,$I$7:$Q$7,0)&gt;0),TRUE,FALSE)</formula>
    </cfRule>
    <cfRule type="expression" dxfId="5" priority="15" stopIfTrue="1">
      <formula>IF(MATCH(I10,$I$7:$Q$7,0)&gt;0,TRUE,FALSE)</formula>
    </cfRule>
    <cfRule type="expression" dxfId="4" priority="20" stopIfTrue="1">
      <formula>IF(AND($F10=1,ISNA(MATCH(I10,$I$7:$Q$7,0))),TRUE,FALSE)</formula>
    </cfRule>
  </conditionalFormatting>
  <conditionalFormatting sqref="I205:Q235">
    <cfRule type="expression" dxfId="3" priority="55" stopIfTrue="1">
      <formula>IF(ISNA(T205),TRUE,FALSE)</formula>
    </cfRule>
    <cfRule type="expression" dxfId="2" priority="56" stopIfTrue="1">
      <formula>IF(OR(AD205=1,BA205=1),TRUE,FALSE)</formula>
    </cfRule>
    <cfRule type="expression" dxfId="1" priority="57" stopIfTrue="1">
      <formula>IF($G205=$H$7,TRUE,FALSE)</formula>
    </cfRule>
  </conditionalFormatting>
  <conditionalFormatting sqref="L2:N2">
    <cfRule type="expression" dxfId="0" priority="22" stopIfTrue="1">
      <formula>IF(AND($M2&gt;" ",$M2&lt;&gt;" (if you are part of group)"),FALSE,TRUE)</formula>
    </cfRule>
  </conditionalFormatting>
  <pageMargins left="0.75" right="0.75" top="1" bottom="1" header="0.5" footer="0.5"/>
  <headerFooter alignWithMargins="0"/>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L143"/>
  <sheetViews>
    <sheetView showGridLines="0" showRowColHeaders="0" workbookViewId="0">
      <pane xSplit="1" ySplit="2" topLeftCell="B75" activePane="bottomRight" state="frozen"/>
      <selection activeCell="H22" sqref="H22:P22"/>
      <selection pane="topRight" activeCell="H22" sqref="H22:P22"/>
      <selection pane="bottomLeft" activeCell="H22" sqref="H22:P22"/>
      <selection pane="bottomRight" activeCell="D84" sqref="D84"/>
    </sheetView>
  </sheetViews>
  <sheetFormatPr defaultColWidth="0" defaultRowHeight="13.2" zeroHeight="1" x14ac:dyDescent="0.25"/>
  <cols>
    <col min="1" max="1" width="3.88671875" customWidth="1"/>
    <col min="2" max="2" width="5.5546875" bestFit="1" customWidth="1"/>
    <col min="3" max="3" width="14.6640625" bestFit="1" customWidth="1"/>
    <col min="4" max="4" width="19" bestFit="1" customWidth="1"/>
    <col min="5" max="5" width="3.88671875" bestFit="1" customWidth="1"/>
    <col min="6" max="6" width="8.44140625" bestFit="1" customWidth="1"/>
    <col min="7" max="7" width="3.5546875" customWidth="1"/>
    <col min="8" max="8" width="5.44140625" bestFit="1" customWidth="1"/>
    <col min="9" max="9" width="18" bestFit="1" customWidth="1"/>
    <col min="10" max="10" width="18.21875" bestFit="1" customWidth="1"/>
    <col min="11" max="11" width="3.88671875" bestFit="1" customWidth="1"/>
    <col min="12" max="12" width="8.44140625" bestFit="1" customWidth="1"/>
    <col min="13" max="13" width="4.44140625" customWidth="1"/>
  </cols>
  <sheetData>
    <row r="1" spans="2:12" x14ac:dyDescent="0.25">
      <c r="B1" s="29" t="s">
        <v>75</v>
      </c>
      <c r="H1" s="29" t="s">
        <v>60</v>
      </c>
    </row>
    <row r="2" spans="2:12" x14ac:dyDescent="0.25">
      <c r="B2" s="109" t="s">
        <v>32</v>
      </c>
      <c r="C2" s="110" t="s">
        <v>33</v>
      </c>
      <c r="D2" s="110" t="s">
        <v>34</v>
      </c>
      <c r="E2" s="111" t="s">
        <v>7</v>
      </c>
      <c r="F2" s="112" t="s">
        <v>358</v>
      </c>
      <c r="H2" s="109" t="s">
        <v>32</v>
      </c>
      <c r="I2" s="110" t="s">
        <v>33</v>
      </c>
      <c r="J2" s="110" t="s">
        <v>34</v>
      </c>
      <c r="K2" s="111" t="s">
        <v>7</v>
      </c>
      <c r="L2" s="112" t="s">
        <v>358</v>
      </c>
    </row>
    <row r="3" spans="2:12" x14ac:dyDescent="0.25">
      <c r="B3" s="37" t="s">
        <v>263</v>
      </c>
      <c r="C3" s="9" t="s">
        <v>216</v>
      </c>
      <c r="D3" s="105" t="s">
        <v>264</v>
      </c>
      <c r="E3" s="106" t="s">
        <v>9</v>
      </c>
      <c r="F3" s="107">
        <v>205.57</v>
      </c>
      <c r="H3" s="108" t="s">
        <v>429</v>
      </c>
      <c r="I3" s="105" t="s">
        <v>145</v>
      </c>
      <c r="J3" s="105" t="s">
        <v>180</v>
      </c>
      <c r="K3" s="106" t="s">
        <v>9</v>
      </c>
      <c r="L3" s="107">
        <v>162.86000000000001</v>
      </c>
    </row>
    <row r="4" spans="2:12" x14ac:dyDescent="0.25">
      <c r="B4" s="89" t="s">
        <v>263</v>
      </c>
      <c r="C4" s="83" t="s">
        <v>298</v>
      </c>
      <c r="D4" s="83" t="s">
        <v>359</v>
      </c>
      <c r="E4" s="84" t="s">
        <v>10</v>
      </c>
      <c r="F4" s="100">
        <v>116.85</v>
      </c>
      <c r="H4" s="85" t="s">
        <v>429</v>
      </c>
      <c r="I4" s="83" t="s">
        <v>321</v>
      </c>
      <c r="J4" s="83" t="s">
        <v>430</v>
      </c>
      <c r="K4" s="84" t="s">
        <v>10</v>
      </c>
      <c r="L4" s="100">
        <v>117.7</v>
      </c>
    </row>
    <row r="5" spans="2:12" x14ac:dyDescent="0.25">
      <c r="B5" s="85" t="s">
        <v>263</v>
      </c>
      <c r="C5" s="83" t="s">
        <v>133</v>
      </c>
      <c r="D5" s="83" t="s">
        <v>265</v>
      </c>
      <c r="E5" s="84" t="s">
        <v>10</v>
      </c>
      <c r="F5" s="100">
        <v>16.95</v>
      </c>
      <c r="H5" s="85" t="s">
        <v>429</v>
      </c>
      <c r="I5" s="83" t="s">
        <v>322</v>
      </c>
      <c r="J5" s="83" t="s">
        <v>431</v>
      </c>
      <c r="K5" s="84" t="s">
        <v>10</v>
      </c>
      <c r="L5" s="100">
        <v>95.5</v>
      </c>
    </row>
    <row r="6" spans="2:12" x14ac:dyDescent="0.25">
      <c r="B6" s="85" t="s">
        <v>263</v>
      </c>
      <c r="C6" s="83" t="s">
        <v>238</v>
      </c>
      <c r="D6" s="83" t="s">
        <v>266</v>
      </c>
      <c r="E6" s="84" t="s">
        <v>10</v>
      </c>
      <c r="F6" s="100">
        <v>8.3000000000000007</v>
      </c>
      <c r="H6" s="85" t="s">
        <v>429</v>
      </c>
      <c r="I6" s="83" t="s">
        <v>224</v>
      </c>
      <c r="J6" s="83" t="s">
        <v>284</v>
      </c>
      <c r="K6" s="84" t="s">
        <v>10</v>
      </c>
      <c r="L6" s="100">
        <v>4.59</v>
      </c>
    </row>
    <row r="7" spans="2:12" x14ac:dyDescent="0.25">
      <c r="B7" s="85" t="s">
        <v>263</v>
      </c>
      <c r="C7" s="83" t="s">
        <v>522</v>
      </c>
      <c r="D7" s="83" t="s">
        <v>543</v>
      </c>
      <c r="E7" s="84" t="s">
        <v>10</v>
      </c>
      <c r="F7" s="100">
        <v>4.9000000000000004</v>
      </c>
      <c r="H7" s="85" t="s">
        <v>429</v>
      </c>
      <c r="I7" s="83" t="s">
        <v>323</v>
      </c>
      <c r="J7" s="83" t="s">
        <v>432</v>
      </c>
      <c r="K7" s="84" t="s">
        <v>12</v>
      </c>
      <c r="L7" s="100">
        <v>151.5</v>
      </c>
    </row>
    <row r="8" spans="2:12" x14ac:dyDescent="0.25">
      <c r="B8" s="85" t="s">
        <v>263</v>
      </c>
      <c r="C8" s="83" t="s">
        <v>217</v>
      </c>
      <c r="D8" s="83" t="s">
        <v>267</v>
      </c>
      <c r="E8" s="84" t="s">
        <v>12</v>
      </c>
      <c r="F8" s="100">
        <v>94.85</v>
      </c>
      <c r="H8" s="85" t="s">
        <v>429</v>
      </c>
      <c r="I8" s="83" t="s">
        <v>324</v>
      </c>
      <c r="J8" s="83" t="s">
        <v>433</v>
      </c>
      <c r="K8" s="84" t="s">
        <v>12</v>
      </c>
      <c r="L8" s="100">
        <v>49.95</v>
      </c>
    </row>
    <row r="9" spans="2:12" x14ac:dyDescent="0.25">
      <c r="B9" s="85" t="s">
        <v>263</v>
      </c>
      <c r="C9" s="83" t="s">
        <v>239</v>
      </c>
      <c r="D9" s="83" t="s">
        <v>269</v>
      </c>
      <c r="E9" s="84" t="s">
        <v>12</v>
      </c>
      <c r="F9" s="100">
        <v>78.25</v>
      </c>
      <c r="H9" s="85" t="s">
        <v>429</v>
      </c>
      <c r="I9" s="83" t="s">
        <v>137</v>
      </c>
      <c r="J9" s="83" t="s">
        <v>187</v>
      </c>
      <c r="K9" s="84" t="s">
        <v>12</v>
      </c>
      <c r="L9" s="100">
        <v>43.65</v>
      </c>
    </row>
    <row r="10" spans="2:12" x14ac:dyDescent="0.25">
      <c r="B10" s="85" t="s">
        <v>263</v>
      </c>
      <c r="C10" s="83" t="s">
        <v>218</v>
      </c>
      <c r="D10" s="83" t="s">
        <v>268</v>
      </c>
      <c r="E10" s="84" t="s">
        <v>12</v>
      </c>
      <c r="F10" s="100">
        <v>32.1</v>
      </c>
      <c r="H10" s="85" t="s">
        <v>429</v>
      </c>
      <c r="I10" s="83" t="s">
        <v>325</v>
      </c>
      <c r="J10" s="83" t="s">
        <v>434</v>
      </c>
      <c r="K10" s="84" t="s">
        <v>11</v>
      </c>
      <c r="L10" s="100">
        <v>68.650000000000006</v>
      </c>
    </row>
    <row r="11" spans="2:12" x14ac:dyDescent="0.25">
      <c r="B11" s="85" t="s">
        <v>263</v>
      </c>
      <c r="C11" s="83" t="s">
        <v>360</v>
      </c>
      <c r="D11" s="83" t="s">
        <v>361</v>
      </c>
      <c r="E11" s="84" t="s">
        <v>12</v>
      </c>
      <c r="F11" s="100">
        <v>24.9</v>
      </c>
      <c r="H11" s="85" t="s">
        <v>429</v>
      </c>
      <c r="I11" s="83" t="s">
        <v>526</v>
      </c>
      <c r="J11" s="83" t="s">
        <v>544</v>
      </c>
      <c r="K11" s="84" t="s">
        <v>11</v>
      </c>
      <c r="L11" s="100">
        <v>3.55</v>
      </c>
    </row>
    <row r="12" spans="2:12" x14ac:dyDescent="0.25">
      <c r="B12" s="85" t="s">
        <v>263</v>
      </c>
      <c r="C12" s="83" t="s">
        <v>240</v>
      </c>
      <c r="D12" s="83" t="s">
        <v>270</v>
      </c>
      <c r="E12" s="84" t="s">
        <v>12</v>
      </c>
      <c r="F12" s="100">
        <v>13.8</v>
      </c>
      <c r="H12" s="85" t="s">
        <v>429</v>
      </c>
      <c r="I12" s="83" t="s">
        <v>349</v>
      </c>
      <c r="J12" s="83" t="s">
        <v>435</v>
      </c>
      <c r="K12" s="84" t="s">
        <v>4</v>
      </c>
      <c r="L12" s="100">
        <v>202</v>
      </c>
    </row>
    <row r="13" spans="2:12" x14ac:dyDescent="0.25">
      <c r="B13" s="85" t="s">
        <v>263</v>
      </c>
      <c r="C13" s="83" t="s">
        <v>517</v>
      </c>
      <c r="D13" s="83" t="s">
        <v>362</v>
      </c>
      <c r="E13" s="84" t="s">
        <v>12</v>
      </c>
      <c r="F13" s="100">
        <v>13</v>
      </c>
      <c r="H13" s="86" t="s">
        <v>429</v>
      </c>
      <c r="I13" s="87" t="s">
        <v>350</v>
      </c>
      <c r="J13" s="87" t="s">
        <v>350</v>
      </c>
      <c r="K13" s="88" t="s">
        <v>8</v>
      </c>
      <c r="L13" s="101">
        <v>116.5</v>
      </c>
    </row>
    <row r="14" spans="2:12" x14ac:dyDescent="0.25">
      <c r="B14" s="85" t="s">
        <v>263</v>
      </c>
      <c r="C14" s="83" t="s">
        <v>363</v>
      </c>
      <c r="D14" s="83" t="s">
        <v>364</v>
      </c>
      <c r="E14" s="84" t="s">
        <v>12</v>
      </c>
      <c r="F14" s="100">
        <v>8.5</v>
      </c>
      <c r="H14" s="108" t="s">
        <v>436</v>
      </c>
      <c r="I14" s="105" t="s">
        <v>506</v>
      </c>
      <c r="J14" s="105" t="s">
        <v>326</v>
      </c>
      <c r="K14" s="106" t="s">
        <v>9</v>
      </c>
      <c r="L14" s="107">
        <v>205.29</v>
      </c>
    </row>
    <row r="15" spans="2:12" x14ac:dyDescent="0.25">
      <c r="B15" s="85" t="s">
        <v>263</v>
      </c>
      <c r="C15" s="83" t="s">
        <v>299</v>
      </c>
      <c r="D15" s="83" t="s">
        <v>365</v>
      </c>
      <c r="E15" s="84" t="s">
        <v>11</v>
      </c>
      <c r="F15" s="100">
        <v>29.4</v>
      </c>
      <c r="H15" s="85" t="s">
        <v>436</v>
      </c>
      <c r="I15" s="83" t="s">
        <v>327</v>
      </c>
      <c r="J15" s="83" t="s">
        <v>437</v>
      </c>
      <c r="K15" s="84" t="s">
        <v>10</v>
      </c>
      <c r="L15" s="100">
        <v>129.4</v>
      </c>
    </row>
    <row r="16" spans="2:12" x14ac:dyDescent="0.25">
      <c r="B16" s="85" t="s">
        <v>263</v>
      </c>
      <c r="C16" s="83" t="s">
        <v>241</v>
      </c>
      <c r="D16" s="83" t="s">
        <v>272</v>
      </c>
      <c r="E16" s="84" t="s">
        <v>11</v>
      </c>
      <c r="F16" s="100">
        <v>15.75</v>
      </c>
      <c r="H16" s="85" t="s">
        <v>436</v>
      </c>
      <c r="I16" s="83" t="s">
        <v>328</v>
      </c>
      <c r="J16" s="83" t="s">
        <v>438</v>
      </c>
      <c r="K16" s="84" t="s">
        <v>10</v>
      </c>
      <c r="L16" s="100">
        <v>81.349999999999994</v>
      </c>
    </row>
    <row r="17" spans="2:12" x14ac:dyDescent="0.25">
      <c r="B17" s="85" t="s">
        <v>263</v>
      </c>
      <c r="C17" s="83" t="s">
        <v>219</v>
      </c>
      <c r="D17" s="83" t="s">
        <v>271</v>
      </c>
      <c r="E17" s="84" t="s">
        <v>11</v>
      </c>
      <c r="F17" s="100">
        <v>8.4</v>
      </c>
      <c r="H17" s="85" t="s">
        <v>436</v>
      </c>
      <c r="I17" s="83" t="s">
        <v>511</v>
      </c>
      <c r="J17" s="83" t="s">
        <v>439</v>
      </c>
      <c r="K17" s="84" t="s">
        <v>10</v>
      </c>
      <c r="L17" s="100">
        <v>7.85</v>
      </c>
    </row>
    <row r="18" spans="2:12" x14ac:dyDescent="0.25">
      <c r="B18" s="85" t="s">
        <v>263</v>
      </c>
      <c r="C18" s="83" t="s">
        <v>230</v>
      </c>
      <c r="D18" s="83" t="s">
        <v>273</v>
      </c>
      <c r="E18" s="84" t="s">
        <v>4</v>
      </c>
      <c r="F18" s="100">
        <v>134</v>
      </c>
      <c r="H18" s="85" t="s">
        <v>436</v>
      </c>
      <c r="I18" s="83" t="s">
        <v>329</v>
      </c>
      <c r="J18" s="83" t="s">
        <v>329</v>
      </c>
      <c r="K18" s="84" t="s">
        <v>12</v>
      </c>
      <c r="L18" s="100">
        <v>83.29</v>
      </c>
    </row>
    <row r="19" spans="2:12" x14ac:dyDescent="0.25">
      <c r="B19" s="86" t="s">
        <v>263</v>
      </c>
      <c r="C19" s="87" t="s">
        <v>231</v>
      </c>
      <c r="D19" s="87" t="s">
        <v>231</v>
      </c>
      <c r="E19" s="88" t="s">
        <v>8</v>
      </c>
      <c r="F19" s="101">
        <v>83</v>
      </c>
      <c r="H19" s="85" t="s">
        <v>436</v>
      </c>
      <c r="I19" s="83" t="s">
        <v>330</v>
      </c>
      <c r="J19" s="83" t="s">
        <v>440</v>
      </c>
      <c r="K19" s="84" t="s">
        <v>12</v>
      </c>
      <c r="L19" s="100">
        <v>69.05</v>
      </c>
    </row>
    <row r="20" spans="2:12" x14ac:dyDescent="0.25">
      <c r="B20" s="108" t="s">
        <v>366</v>
      </c>
      <c r="C20" s="105" t="s">
        <v>301</v>
      </c>
      <c r="D20" s="105" t="s">
        <v>367</v>
      </c>
      <c r="E20" s="106" t="s">
        <v>9</v>
      </c>
      <c r="F20" s="107">
        <v>230.48</v>
      </c>
      <c r="H20" s="85" t="s">
        <v>436</v>
      </c>
      <c r="I20" s="83" t="s">
        <v>441</v>
      </c>
      <c r="J20" s="83" t="s">
        <v>442</v>
      </c>
      <c r="K20" s="84" t="s">
        <v>12</v>
      </c>
      <c r="L20" s="100">
        <v>46.9</v>
      </c>
    </row>
    <row r="21" spans="2:12" x14ac:dyDescent="0.25">
      <c r="B21" s="85" t="s">
        <v>366</v>
      </c>
      <c r="C21" s="83" t="s">
        <v>302</v>
      </c>
      <c r="D21" s="83" t="s">
        <v>368</v>
      </c>
      <c r="E21" s="84" t="s">
        <v>10</v>
      </c>
      <c r="F21" s="100">
        <v>116.6</v>
      </c>
      <c r="H21" s="85" t="s">
        <v>436</v>
      </c>
      <c r="I21" s="83" t="s">
        <v>155</v>
      </c>
      <c r="J21" s="83" t="s">
        <v>181</v>
      </c>
      <c r="K21" s="84" t="s">
        <v>12</v>
      </c>
      <c r="L21" s="100">
        <v>28.9</v>
      </c>
    </row>
    <row r="22" spans="2:12" x14ac:dyDescent="0.25">
      <c r="B22" s="85" t="s">
        <v>366</v>
      </c>
      <c r="C22" s="83" t="s">
        <v>303</v>
      </c>
      <c r="D22" s="83" t="s">
        <v>369</v>
      </c>
      <c r="E22" s="84" t="s">
        <v>10</v>
      </c>
      <c r="F22" s="100">
        <v>105.4</v>
      </c>
      <c r="H22" s="85" t="s">
        <v>436</v>
      </c>
      <c r="I22" s="83" t="s">
        <v>148</v>
      </c>
      <c r="J22" s="83" t="s">
        <v>443</v>
      </c>
      <c r="K22" s="84" t="s">
        <v>12</v>
      </c>
      <c r="L22" s="100">
        <v>16.350000000000001</v>
      </c>
    </row>
    <row r="23" spans="2:12" x14ac:dyDescent="0.25">
      <c r="B23" s="85" t="s">
        <v>366</v>
      </c>
      <c r="C23" s="83" t="s">
        <v>528</v>
      </c>
      <c r="D23" s="83" t="s">
        <v>370</v>
      </c>
      <c r="E23" s="84" t="s">
        <v>10</v>
      </c>
      <c r="F23" s="100">
        <v>10.1</v>
      </c>
      <c r="H23" s="85" t="s">
        <v>436</v>
      </c>
      <c r="I23" s="83" t="s">
        <v>331</v>
      </c>
      <c r="J23" s="83" t="s">
        <v>444</v>
      </c>
      <c r="K23" s="84" t="s">
        <v>11</v>
      </c>
      <c r="L23" s="100">
        <v>71.650000000000006</v>
      </c>
    </row>
    <row r="24" spans="2:12" x14ac:dyDescent="0.25">
      <c r="B24" s="85" t="s">
        <v>366</v>
      </c>
      <c r="C24" s="83" t="s">
        <v>304</v>
      </c>
      <c r="D24" s="83" t="s">
        <v>371</v>
      </c>
      <c r="E24" s="84" t="s">
        <v>12</v>
      </c>
      <c r="F24" s="100">
        <v>74.650000000000006</v>
      </c>
      <c r="H24" s="85" t="s">
        <v>436</v>
      </c>
      <c r="I24" s="83" t="s">
        <v>445</v>
      </c>
      <c r="J24" s="83" t="s">
        <v>446</v>
      </c>
      <c r="K24" s="84" t="s">
        <v>11</v>
      </c>
      <c r="L24" s="100">
        <v>31.35</v>
      </c>
    </row>
    <row r="25" spans="2:12" x14ac:dyDescent="0.25">
      <c r="B25" s="85" t="s">
        <v>366</v>
      </c>
      <c r="C25" s="83" t="s">
        <v>305</v>
      </c>
      <c r="D25" s="83" t="s">
        <v>372</v>
      </c>
      <c r="E25" s="84" t="s">
        <v>12</v>
      </c>
      <c r="F25" s="100">
        <v>63.55</v>
      </c>
      <c r="H25" s="85" t="s">
        <v>436</v>
      </c>
      <c r="I25" s="83" t="s">
        <v>351</v>
      </c>
      <c r="J25" s="83" t="s">
        <v>447</v>
      </c>
      <c r="K25" s="84" t="s">
        <v>4</v>
      </c>
      <c r="L25" s="100">
        <v>132</v>
      </c>
    </row>
    <row r="26" spans="2:12" x14ac:dyDescent="0.25">
      <c r="B26" s="85" t="s">
        <v>366</v>
      </c>
      <c r="C26" s="83" t="s">
        <v>373</v>
      </c>
      <c r="D26" s="83" t="s">
        <v>374</v>
      </c>
      <c r="E26" s="84" t="s">
        <v>12</v>
      </c>
      <c r="F26" s="100">
        <v>41.75</v>
      </c>
      <c r="H26" s="86" t="s">
        <v>436</v>
      </c>
      <c r="I26" s="87" t="s">
        <v>352</v>
      </c>
      <c r="J26" s="87" t="s">
        <v>352</v>
      </c>
      <c r="K26" s="88" t="s">
        <v>8</v>
      </c>
      <c r="L26" s="101">
        <v>71.5</v>
      </c>
    </row>
    <row r="27" spans="2:12" x14ac:dyDescent="0.25">
      <c r="B27" s="85" t="s">
        <v>366</v>
      </c>
      <c r="C27" s="83" t="s">
        <v>520</v>
      </c>
      <c r="D27" s="83" t="s">
        <v>375</v>
      </c>
      <c r="E27" s="84" t="s">
        <v>12</v>
      </c>
      <c r="F27" s="100">
        <v>28.7</v>
      </c>
      <c r="H27" s="108" t="s">
        <v>82</v>
      </c>
      <c r="I27" s="105" t="s">
        <v>109</v>
      </c>
      <c r="J27" s="105" t="s">
        <v>110</v>
      </c>
      <c r="K27" s="106" t="s">
        <v>9</v>
      </c>
      <c r="L27" s="107">
        <v>209.03</v>
      </c>
    </row>
    <row r="28" spans="2:12" x14ac:dyDescent="0.25">
      <c r="B28" s="85" t="s">
        <v>366</v>
      </c>
      <c r="C28" s="83" t="s">
        <v>376</v>
      </c>
      <c r="D28" s="83" t="s">
        <v>377</v>
      </c>
      <c r="E28" s="84" t="s">
        <v>12</v>
      </c>
      <c r="F28" s="100">
        <v>9.75</v>
      </c>
      <c r="H28" s="85" t="s">
        <v>82</v>
      </c>
      <c r="I28" s="83" t="s">
        <v>243</v>
      </c>
      <c r="J28" s="83" t="s">
        <v>275</v>
      </c>
      <c r="K28" s="84" t="s">
        <v>9</v>
      </c>
      <c r="L28" s="100">
        <v>9.08</v>
      </c>
    </row>
    <row r="29" spans="2:12" x14ac:dyDescent="0.25">
      <c r="B29" s="85" t="s">
        <v>366</v>
      </c>
      <c r="C29" s="83" t="s">
        <v>211</v>
      </c>
      <c r="D29" s="83" t="s">
        <v>378</v>
      </c>
      <c r="E29" s="84" t="s">
        <v>11</v>
      </c>
      <c r="F29" s="100">
        <v>80.400000000000006</v>
      </c>
      <c r="H29" s="85" t="s">
        <v>82</v>
      </c>
      <c r="I29" s="83" t="s">
        <v>220</v>
      </c>
      <c r="J29" s="83" t="s">
        <v>276</v>
      </c>
      <c r="K29" s="84" t="s">
        <v>10</v>
      </c>
      <c r="L29" s="100">
        <v>126.75</v>
      </c>
    </row>
    <row r="30" spans="2:12" x14ac:dyDescent="0.25">
      <c r="B30" s="85" t="s">
        <v>366</v>
      </c>
      <c r="C30" s="83" t="s">
        <v>379</v>
      </c>
      <c r="D30" s="83" t="s">
        <v>380</v>
      </c>
      <c r="E30" s="84" t="s">
        <v>11</v>
      </c>
      <c r="F30" s="100">
        <v>25.15</v>
      </c>
      <c r="H30" s="85" t="s">
        <v>82</v>
      </c>
      <c r="I30" s="83" t="s">
        <v>332</v>
      </c>
      <c r="J30" s="83" t="s">
        <v>448</v>
      </c>
      <c r="K30" s="84" t="s">
        <v>10</v>
      </c>
      <c r="L30" s="100">
        <v>31.45</v>
      </c>
    </row>
    <row r="31" spans="2:12" x14ac:dyDescent="0.25">
      <c r="B31" s="85" t="s">
        <v>366</v>
      </c>
      <c r="C31" s="83" t="s">
        <v>344</v>
      </c>
      <c r="D31" s="83" t="s">
        <v>381</v>
      </c>
      <c r="E31" s="84" t="s">
        <v>4</v>
      </c>
      <c r="F31" s="100">
        <v>149</v>
      </c>
      <c r="H31" s="85" t="s">
        <v>82</v>
      </c>
      <c r="I31" s="83" t="s">
        <v>244</v>
      </c>
      <c r="J31" s="83" t="s">
        <v>277</v>
      </c>
      <c r="K31" s="84" t="s">
        <v>10</v>
      </c>
      <c r="L31" s="100">
        <v>5.25</v>
      </c>
    </row>
    <row r="32" spans="2:12" x14ac:dyDescent="0.25">
      <c r="B32" s="86" t="s">
        <v>366</v>
      </c>
      <c r="C32" s="87" t="s">
        <v>345</v>
      </c>
      <c r="D32" s="87" t="s">
        <v>345</v>
      </c>
      <c r="E32" s="88" t="s">
        <v>8</v>
      </c>
      <c r="F32" s="101">
        <v>85.5</v>
      </c>
      <c r="H32" s="85" t="s">
        <v>82</v>
      </c>
      <c r="I32" s="83" t="s">
        <v>516</v>
      </c>
      <c r="J32" s="83" t="s">
        <v>545</v>
      </c>
      <c r="K32" s="84" t="s">
        <v>10</v>
      </c>
      <c r="L32" s="100">
        <v>4.05</v>
      </c>
    </row>
    <row r="33" spans="2:12" x14ac:dyDescent="0.25">
      <c r="B33" s="108" t="s">
        <v>382</v>
      </c>
      <c r="C33" s="105" t="s">
        <v>307</v>
      </c>
      <c r="D33" s="105" t="s">
        <v>383</v>
      </c>
      <c r="E33" s="106" t="s">
        <v>9</v>
      </c>
      <c r="F33" s="107">
        <v>241.09</v>
      </c>
      <c r="H33" s="85" t="s">
        <v>82</v>
      </c>
      <c r="I33" s="83" t="s">
        <v>98</v>
      </c>
      <c r="J33" s="83" t="s">
        <v>98</v>
      </c>
      <c r="K33" s="84" t="s">
        <v>12</v>
      </c>
      <c r="L33" s="100">
        <v>92.15</v>
      </c>
    </row>
    <row r="34" spans="2:12" x14ac:dyDescent="0.25">
      <c r="B34" s="85" t="s">
        <v>382</v>
      </c>
      <c r="C34" s="83" t="s">
        <v>504</v>
      </c>
      <c r="D34" s="83" t="s">
        <v>308</v>
      </c>
      <c r="E34" s="84" t="s">
        <v>10</v>
      </c>
      <c r="F34" s="100">
        <v>147.94999999999999</v>
      </c>
      <c r="H34" s="85" t="s">
        <v>82</v>
      </c>
      <c r="I34" s="83" t="s">
        <v>507</v>
      </c>
      <c r="J34" s="83" t="s">
        <v>113</v>
      </c>
      <c r="K34" s="84" t="s">
        <v>12</v>
      </c>
      <c r="L34" s="100">
        <v>74.400000000000006</v>
      </c>
    </row>
    <row r="35" spans="2:12" x14ac:dyDescent="0.25">
      <c r="B35" s="85" t="s">
        <v>382</v>
      </c>
      <c r="C35" s="83" t="s">
        <v>309</v>
      </c>
      <c r="D35" s="83" t="s">
        <v>384</v>
      </c>
      <c r="E35" s="84" t="s">
        <v>10</v>
      </c>
      <c r="F35" s="100">
        <v>61.45</v>
      </c>
      <c r="H35" s="85" t="s">
        <v>82</v>
      </c>
      <c r="I35" s="83" t="s">
        <v>245</v>
      </c>
      <c r="J35" s="83" t="s">
        <v>278</v>
      </c>
      <c r="K35" s="84" t="s">
        <v>12</v>
      </c>
      <c r="L35" s="100">
        <v>19.100000000000001</v>
      </c>
    </row>
    <row r="36" spans="2:12" x14ac:dyDescent="0.25">
      <c r="B36" s="85" t="s">
        <v>382</v>
      </c>
      <c r="C36" s="83" t="s">
        <v>521</v>
      </c>
      <c r="D36" s="83" t="s">
        <v>385</v>
      </c>
      <c r="E36" s="84" t="s">
        <v>10</v>
      </c>
      <c r="F36" s="100">
        <v>7.4</v>
      </c>
      <c r="H36" s="85" t="s">
        <v>82</v>
      </c>
      <c r="I36" s="83" t="s">
        <v>126</v>
      </c>
      <c r="J36" s="83" t="s">
        <v>546</v>
      </c>
      <c r="K36" s="84" t="s">
        <v>12</v>
      </c>
      <c r="L36" s="100">
        <v>4.5999999999999996</v>
      </c>
    </row>
    <row r="37" spans="2:12" x14ac:dyDescent="0.25">
      <c r="B37" s="85" t="s">
        <v>382</v>
      </c>
      <c r="C37" s="83" t="s">
        <v>154</v>
      </c>
      <c r="D37" s="83" t="s">
        <v>386</v>
      </c>
      <c r="E37" s="84" t="s">
        <v>12</v>
      </c>
      <c r="F37" s="100">
        <v>72.849999999999994</v>
      </c>
      <c r="H37" s="85" t="s">
        <v>82</v>
      </c>
      <c r="I37" s="83" t="s">
        <v>90</v>
      </c>
      <c r="J37" s="83" t="s">
        <v>91</v>
      </c>
      <c r="K37" s="84" t="s">
        <v>11</v>
      </c>
      <c r="L37" s="100">
        <v>95.55</v>
      </c>
    </row>
    <row r="38" spans="2:12" x14ac:dyDescent="0.25">
      <c r="B38" s="85" t="s">
        <v>382</v>
      </c>
      <c r="C38" s="83" t="s">
        <v>310</v>
      </c>
      <c r="D38" s="83" t="s">
        <v>387</v>
      </c>
      <c r="E38" s="84" t="s">
        <v>12</v>
      </c>
      <c r="F38" s="100">
        <v>60.4</v>
      </c>
      <c r="H38" s="85" t="s">
        <v>82</v>
      </c>
      <c r="I38" s="83" t="s">
        <v>156</v>
      </c>
      <c r="J38" s="83" t="s">
        <v>182</v>
      </c>
      <c r="K38" s="84" t="s">
        <v>11</v>
      </c>
      <c r="L38" s="100">
        <v>9.8000000000000007</v>
      </c>
    </row>
    <row r="39" spans="2:12" x14ac:dyDescent="0.25">
      <c r="B39" s="85" t="s">
        <v>382</v>
      </c>
      <c r="C39" s="83" t="s">
        <v>388</v>
      </c>
      <c r="D39" s="83" t="s">
        <v>389</v>
      </c>
      <c r="E39" s="84" t="s">
        <v>12</v>
      </c>
      <c r="F39" s="100">
        <v>54.4</v>
      </c>
      <c r="H39" s="85" t="s">
        <v>82</v>
      </c>
      <c r="I39" s="83" t="s">
        <v>134</v>
      </c>
      <c r="J39" s="83" t="s">
        <v>83</v>
      </c>
      <c r="K39" s="84" t="s">
        <v>4</v>
      </c>
      <c r="L39" s="100">
        <v>116</v>
      </c>
    </row>
    <row r="40" spans="2:12" x14ac:dyDescent="0.25">
      <c r="B40" s="85" t="s">
        <v>382</v>
      </c>
      <c r="C40" s="83" t="s">
        <v>242</v>
      </c>
      <c r="D40" s="83" t="s">
        <v>274</v>
      </c>
      <c r="E40" s="84" t="s">
        <v>12</v>
      </c>
      <c r="F40" s="100">
        <v>27.4</v>
      </c>
      <c r="H40" s="86" t="s">
        <v>82</v>
      </c>
      <c r="I40" s="87" t="s">
        <v>84</v>
      </c>
      <c r="J40" s="87" t="s">
        <v>84</v>
      </c>
      <c r="K40" s="88" t="s">
        <v>8</v>
      </c>
      <c r="L40" s="101">
        <v>76</v>
      </c>
    </row>
    <row r="41" spans="2:12" x14ac:dyDescent="0.25">
      <c r="B41" s="85" t="s">
        <v>382</v>
      </c>
      <c r="C41" s="83" t="s">
        <v>515</v>
      </c>
      <c r="D41" s="83" t="s">
        <v>287</v>
      </c>
      <c r="E41" s="84" t="s">
        <v>12</v>
      </c>
      <c r="F41" s="100">
        <v>18.850000000000001</v>
      </c>
      <c r="H41" s="108" t="s">
        <v>449</v>
      </c>
      <c r="I41" s="105" t="s">
        <v>333</v>
      </c>
      <c r="J41" s="105" t="s">
        <v>450</v>
      </c>
      <c r="K41" s="106" t="s">
        <v>9</v>
      </c>
      <c r="L41" s="107">
        <v>153.12</v>
      </c>
    </row>
    <row r="42" spans="2:12" x14ac:dyDescent="0.25">
      <c r="B42" s="85" t="s">
        <v>382</v>
      </c>
      <c r="C42" s="83" t="s">
        <v>311</v>
      </c>
      <c r="D42" s="83" t="s">
        <v>390</v>
      </c>
      <c r="E42" s="84" t="s">
        <v>11</v>
      </c>
      <c r="F42" s="100">
        <v>45</v>
      </c>
      <c r="H42" s="85" t="s">
        <v>449</v>
      </c>
      <c r="I42" s="83" t="s">
        <v>451</v>
      </c>
      <c r="J42" s="83" t="s">
        <v>452</v>
      </c>
      <c r="K42" s="84" t="s">
        <v>9</v>
      </c>
      <c r="L42" s="100">
        <v>8.91</v>
      </c>
    </row>
    <row r="43" spans="2:12" x14ac:dyDescent="0.25">
      <c r="B43" s="85" t="s">
        <v>382</v>
      </c>
      <c r="C43" s="83" t="s">
        <v>248</v>
      </c>
      <c r="D43" s="83" t="s">
        <v>283</v>
      </c>
      <c r="E43" s="84" t="s">
        <v>11</v>
      </c>
      <c r="F43" s="100">
        <v>16.25</v>
      </c>
      <c r="H43" s="85" t="s">
        <v>449</v>
      </c>
      <c r="I43" s="83" t="s">
        <v>334</v>
      </c>
      <c r="J43" s="83" t="s">
        <v>453</v>
      </c>
      <c r="K43" s="84" t="s">
        <v>10</v>
      </c>
      <c r="L43" s="100">
        <v>110.75</v>
      </c>
    </row>
    <row r="44" spans="2:12" x14ac:dyDescent="0.25">
      <c r="B44" s="85" t="s">
        <v>382</v>
      </c>
      <c r="C44" s="83" t="s">
        <v>153</v>
      </c>
      <c r="D44" s="83" t="s">
        <v>172</v>
      </c>
      <c r="E44" s="84" t="s">
        <v>11</v>
      </c>
      <c r="F44" s="100">
        <v>8.75</v>
      </c>
      <c r="H44" s="85" t="s">
        <v>449</v>
      </c>
      <c r="I44" s="83" t="s">
        <v>335</v>
      </c>
      <c r="J44" s="83" t="s">
        <v>454</v>
      </c>
      <c r="K44" s="84" t="s">
        <v>10</v>
      </c>
      <c r="L44" s="100">
        <v>60.7</v>
      </c>
    </row>
    <row r="45" spans="2:12" x14ac:dyDescent="0.25">
      <c r="B45" s="85" t="s">
        <v>382</v>
      </c>
      <c r="C45" s="83" t="s">
        <v>249</v>
      </c>
      <c r="D45" s="83" t="s">
        <v>285</v>
      </c>
      <c r="E45" s="84" t="s">
        <v>11</v>
      </c>
      <c r="F45" s="100">
        <v>5.55</v>
      </c>
      <c r="H45" s="85" t="s">
        <v>449</v>
      </c>
      <c r="I45" s="83" t="s">
        <v>455</v>
      </c>
      <c r="J45" s="83" t="s">
        <v>456</v>
      </c>
      <c r="K45" s="84" t="s">
        <v>10</v>
      </c>
      <c r="L45" s="100">
        <v>5.35</v>
      </c>
    </row>
    <row r="46" spans="2:12" x14ac:dyDescent="0.25">
      <c r="B46" s="85" t="s">
        <v>382</v>
      </c>
      <c r="C46" s="83" t="s">
        <v>346</v>
      </c>
      <c r="D46" s="83" t="s">
        <v>391</v>
      </c>
      <c r="E46" s="84" t="s">
        <v>4</v>
      </c>
      <c r="F46" s="100">
        <v>166</v>
      </c>
      <c r="H46" s="85" t="s">
        <v>449</v>
      </c>
      <c r="I46" s="83" t="s">
        <v>221</v>
      </c>
      <c r="J46" s="83" t="s">
        <v>457</v>
      </c>
      <c r="K46" s="84" t="s">
        <v>12</v>
      </c>
      <c r="L46" s="100">
        <v>92.7</v>
      </c>
    </row>
    <row r="47" spans="2:12" x14ac:dyDescent="0.25">
      <c r="B47" s="86" t="s">
        <v>382</v>
      </c>
      <c r="C47" s="87" t="s">
        <v>347</v>
      </c>
      <c r="D47" s="87" t="s">
        <v>347</v>
      </c>
      <c r="E47" s="88" t="s">
        <v>8</v>
      </c>
      <c r="F47" s="101">
        <v>92</v>
      </c>
      <c r="H47" s="85" t="s">
        <v>449</v>
      </c>
      <c r="I47" s="83" t="s">
        <v>336</v>
      </c>
      <c r="J47" s="83" t="s">
        <v>458</v>
      </c>
      <c r="K47" s="84" t="s">
        <v>12</v>
      </c>
      <c r="L47" s="100">
        <v>39.700000000000003</v>
      </c>
    </row>
    <row r="48" spans="2:12" x14ac:dyDescent="0.25">
      <c r="B48" s="108" t="s">
        <v>173</v>
      </c>
      <c r="C48" s="105" t="s">
        <v>313</v>
      </c>
      <c r="D48" s="105" t="s">
        <v>392</v>
      </c>
      <c r="E48" s="106" t="s">
        <v>9</v>
      </c>
      <c r="F48" s="107">
        <v>148.54</v>
      </c>
      <c r="H48" s="85" t="s">
        <v>449</v>
      </c>
      <c r="I48" s="83" t="s">
        <v>459</v>
      </c>
      <c r="J48" s="83" t="s">
        <v>460</v>
      </c>
      <c r="K48" s="84" t="s">
        <v>12</v>
      </c>
      <c r="L48" s="100">
        <v>36.25</v>
      </c>
    </row>
    <row r="49" spans="2:12" x14ac:dyDescent="0.25">
      <c r="B49" s="85" t="s">
        <v>173</v>
      </c>
      <c r="C49" s="83" t="s">
        <v>393</v>
      </c>
      <c r="D49" s="83" t="s">
        <v>394</v>
      </c>
      <c r="E49" s="84" t="s">
        <v>9</v>
      </c>
      <c r="F49" s="100">
        <v>12.55</v>
      </c>
      <c r="H49" s="85" t="s">
        <v>449</v>
      </c>
      <c r="I49" s="83" t="s">
        <v>461</v>
      </c>
      <c r="J49" s="83" t="s">
        <v>462</v>
      </c>
      <c r="K49" s="84" t="s">
        <v>12</v>
      </c>
      <c r="L49" s="100">
        <v>16.45</v>
      </c>
    </row>
    <row r="50" spans="2:12" x14ac:dyDescent="0.25">
      <c r="B50" s="85" t="s">
        <v>173</v>
      </c>
      <c r="C50" s="83" t="s">
        <v>129</v>
      </c>
      <c r="D50" s="83" t="s">
        <v>175</v>
      </c>
      <c r="E50" s="84" t="s">
        <v>10</v>
      </c>
      <c r="F50" s="100">
        <v>112.65</v>
      </c>
      <c r="H50" s="85" t="s">
        <v>449</v>
      </c>
      <c r="I50" s="83" t="s">
        <v>463</v>
      </c>
      <c r="J50" s="83" t="s">
        <v>464</v>
      </c>
      <c r="K50" s="84" t="s">
        <v>12</v>
      </c>
      <c r="L50" s="100">
        <v>8.85</v>
      </c>
    </row>
    <row r="51" spans="2:12" x14ac:dyDescent="0.25">
      <c r="B51" s="85" t="s">
        <v>173</v>
      </c>
      <c r="C51" s="83" t="s">
        <v>111</v>
      </c>
      <c r="D51" s="83" t="s">
        <v>112</v>
      </c>
      <c r="E51" s="84" t="s">
        <v>10</v>
      </c>
      <c r="F51" s="100">
        <v>99.2</v>
      </c>
      <c r="H51" s="85" t="s">
        <v>449</v>
      </c>
      <c r="I51" s="83" t="s">
        <v>465</v>
      </c>
      <c r="J51" s="83" t="s">
        <v>466</v>
      </c>
      <c r="K51" s="84" t="s">
        <v>12</v>
      </c>
      <c r="L51" s="100">
        <v>8</v>
      </c>
    </row>
    <row r="52" spans="2:12" x14ac:dyDescent="0.25">
      <c r="B52" s="85" t="s">
        <v>173</v>
      </c>
      <c r="C52" s="83" t="s">
        <v>519</v>
      </c>
      <c r="D52" s="83" t="s">
        <v>547</v>
      </c>
      <c r="E52" s="84" t="s">
        <v>10</v>
      </c>
      <c r="F52" s="100">
        <v>4</v>
      </c>
      <c r="H52" s="85" t="s">
        <v>449</v>
      </c>
      <c r="I52" s="83" t="s">
        <v>337</v>
      </c>
      <c r="J52" s="83" t="s">
        <v>467</v>
      </c>
      <c r="K52" s="84" t="s">
        <v>11</v>
      </c>
      <c r="L52" s="100">
        <v>24.45</v>
      </c>
    </row>
    <row r="53" spans="2:12" x14ac:dyDescent="0.25">
      <c r="B53" s="85" t="s">
        <v>173</v>
      </c>
      <c r="C53" s="83" t="s">
        <v>314</v>
      </c>
      <c r="D53" s="83" t="s">
        <v>395</v>
      </c>
      <c r="E53" s="84" t="s">
        <v>12</v>
      </c>
      <c r="F53" s="100">
        <v>85.1</v>
      </c>
      <c r="H53" s="85" t="s">
        <v>449</v>
      </c>
      <c r="I53" s="83" t="s">
        <v>116</v>
      </c>
      <c r="J53" s="83" t="s">
        <v>468</v>
      </c>
      <c r="K53" s="84" t="s">
        <v>11</v>
      </c>
      <c r="L53" s="100">
        <v>20.6</v>
      </c>
    </row>
    <row r="54" spans="2:12" x14ac:dyDescent="0.25">
      <c r="B54" s="85" t="s">
        <v>173</v>
      </c>
      <c r="C54" s="83" t="s">
        <v>150</v>
      </c>
      <c r="D54" s="83" t="s">
        <v>176</v>
      </c>
      <c r="E54" s="84" t="s">
        <v>12</v>
      </c>
      <c r="F54" s="100">
        <v>36.6</v>
      </c>
      <c r="H54" s="85" t="s">
        <v>449</v>
      </c>
      <c r="I54" s="83" t="s">
        <v>353</v>
      </c>
      <c r="J54" s="83" t="s">
        <v>469</v>
      </c>
      <c r="K54" s="84" t="s">
        <v>4</v>
      </c>
      <c r="L54" s="100">
        <v>111</v>
      </c>
    </row>
    <row r="55" spans="2:12" x14ac:dyDescent="0.25">
      <c r="B55" s="85" t="s">
        <v>173</v>
      </c>
      <c r="C55" s="83" t="s">
        <v>524</v>
      </c>
      <c r="D55" s="83" t="s">
        <v>396</v>
      </c>
      <c r="E55" s="84" t="s">
        <v>12</v>
      </c>
      <c r="F55" s="100">
        <v>20.3</v>
      </c>
      <c r="H55" s="86" t="s">
        <v>449</v>
      </c>
      <c r="I55" s="87" t="s">
        <v>354</v>
      </c>
      <c r="J55" s="87" t="s">
        <v>354</v>
      </c>
      <c r="K55" s="88" t="s">
        <v>8</v>
      </c>
      <c r="L55" s="101">
        <v>64</v>
      </c>
    </row>
    <row r="56" spans="2:12" x14ac:dyDescent="0.25">
      <c r="B56" s="85" t="s">
        <v>173</v>
      </c>
      <c r="C56" s="83" t="s">
        <v>397</v>
      </c>
      <c r="D56" s="83" t="s">
        <v>398</v>
      </c>
      <c r="E56" s="84" t="s">
        <v>12</v>
      </c>
      <c r="F56" s="100">
        <v>12</v>
      </c>
      <c r="H56" s="108" t="s">
        <v>183</v>
      </c>
      <c r="I56" s="105" t="s">
        <v>135</v>
      </c>
      <c r="J56" s="105" t="s">
        <v>184</v>
      </c>
      <c r="K56" s="106" t="s">
        <v>9</v>
      </c>
      <c r="L56" s="107">
        <v>232.99</v>
      </c>
    </row>
    <row r="57" spans="2:12" x14ac:dyDescent="0.25">
      <c r="B57" s="85" t="s">
        <v>173</v>
      </c>
      <c r="C57" s="83" t="s">
        <v>399</v>
      </c>
      <c r="D57" s="83" t="s">
        <v>400</v>
      </c>
      <c r="E57" s="84" t="s">
        <v>12</v>
      </c>
      <c r="F57" s="100">
        <v>11.3</v>
      </c>
      <c r="H57" s="85" t="s">
        <v>183</v>
      </c>
      <c r="I57" s="83" t="s">
        <v>508</v>
      </c>
      <c r="J57" s="83" t="s">
        <v>185</v>
      </c>
      <c r="K57" s="84" t="s">
        <v>10</v>
      </c>
      <c r="L57" s="100">
        <v>154.65</v>
      </c>
    </row>
    <row r="58" spans="2:12" x14ac:dyDescent="0.25">
      <c r="B58" s="85" t="s">
        <v>173</v>
      </c>
      <c r="C58" s="83" t="s">
        <v>159</v>
      </c>
      <c r="D58" s="83" t="s">
        <v>189</v>
      </c>
      <c r="E58" s="84" t="s">
        <v>12</v>
      </c>
      <c r="F58" s="100">
        <v>9.4499999999999993</v>
      </c>
      <c r="H58" s="85" t="s">
        <v>183</v>
      </c>
      <c r="I58" s="83" t="s">
        <v>222</v>
      </c>
      <c r="J58" s="83" t="s">
        <v>279</v>
      </c>
      <c r="K58" s="84" t="s">
        <v>10</v>
      </c>
      <c r="L58" s="100">
        <v>75.599999999999994</v>
      </c>
    </row>
    <row r="59" spans="2:12" x14ac:dyDescent="0.25">
      <c r="B59" s="85" t="s">
        <v>173</v>
      </c>
      <c r="C59" s="83" t="s">
        <v>130</v>
      </c>
      <c r="D59" s="83" t="s">
        <v>177</v>
      </c>
      <c r="E59" s="84" t="s">
        <v>11</v>
      </c>
      <c r="F59" s="100">
        <v>48.3</v>
      </c>
      <c r="H59" s="85" t="s">
        <v>183</v>
      </c>
      <c r="I59" s="83" t="s">
        <v>136</v>
      </c>
      <c r="J59" s="83" t="s">
        <v>186</v>
      </c>
      <c r="K59" s="84" t="s">
        <v>12</v>
      </c>
      <c r="L59" s="100">
        <v>157</v>
      </c>
    </row>
    <row r="60" spans="2:12" x14ac:dyDescent="0.25">
      <c r="B60" s="85" t="s">
        <v>173</v>
      </c>
      <c r="C60" s="83" t="s">
        <v>527</v>
      </c>
      <c r="D60" s="83" t="s">
        <v>401</v>
      </c>
      <c r="E60" s="84" t="s">
        <v>11</v>
      </c>
      <c r="F60" s="100">
        <v>32.6</v>
      </c>
      <c r="H60" s="85" t="s">
        <v>183</v>
      </c>
      <c r="I60" s="83" t="s">
        <v>338</v>
      </c>
      <c r="J60" s="83" t="s">
        <v>470</v>
      </c>
      <c r="K60" s="84" t="s">
        <v>12</v>
      </c>
      <c r="L60" s="100">
        <v>123.45</v>
      </c>
    </row>
    <row r="61" spans="2:12" x14ac:dyDescent="0.25">
      <c r="B61" s="85" t="s">
        <v>173</v>
      </c>
      <c r="C61" s="83" t="s">
        <v>152</v>
      </c>
      <c r="D61" s="83" t="s">
        <v>178</v>
      </c>
      <c r="E61" s="84" t="s">
        <v>11</v>
      </c>
      <c r="F61" s="100">
        <v>21.2</v>
      </c>
      <c r="H61" s="85" t="s">
        <v>183</v>
      </c>
      <c r="I61" s="83" t="s">
        <v>158</v>
      </c>
      <c r="J61" s="83" t="s">
        <v>188</v>
      </c>
      <c r="K61" s="84" t="s">
        <v>12</v>
      </c>
      <c r="L61" s="100">
        <v>15.6</v>
      </c>
    </row>
    <row r="62" spans="2:12" x14ac:dyDescent="0.25">
      <c r="B62" s="85" t="s">
        <v>173</v>
      </c>
      <c r="C62" s="83" t="s">
        <v>131</v>
      </c>
      <c r="D62" s="83" t="s">
        <v>179</v>
      </c>
      <c r="E62" s="84" t="s">
        <v>4</v>
      </c>
      <c r="F62" s="100">
        <v>152</v>
      </c>
      <c r="H62" s="85" t="s">
        <v>183</v>
      </c>
      <c r="I62" s="83" t="s">
        <v>529</v>
      </c>
      <c r="J62" s="83" t="s">
        <v>281</v>
      </c>
      <c r="K62" s="84" t="s">
        <v>12</v>
      </c>
      <c r="L62" s="100">
        <v>15.15</v>
      </c>
    </row>
    <row r="63" spans="2:12" x14ac:dyDescent="0.25">
      <c r="B63" s="86" t="s">
        <v>173</v>
      </c>
      <c r="C63" s="87" t="s">
        <v>132</v>
      </c>
      <c r="D63" s="87" t="s">
        <v>132</v>
      </c>
      <c r="E63" s="88" t="s">
        <v>8</v>
      </c>
      <c r="F63" s="101">
        <v>82</v>
      </c>
      <c r="H63" s="85" t="s">
        <v>183</v>
      </c>
      <c r="I63" s="83" t="s">
        <v>471</v>
      </c>
      <c r="J63" s="83" t="s">
        <v>472</v>
      </c>
      <c r="K63" s="84" t="s">
        <v>12</v>
      </c>
      <c r="L63" s="100">
        <v>10.6</v>
      </c>
    </row>
    <row r="64" spans="2:12" x14ac:dyDescent="0.25">
      <c r="B64" s="108" t="s">
        <v>163</v>
      </c>
      <c r="C64" s="105" t="s">
        <v>122</v>
      </c>
      <c r="D64" s="105" t="s">
        <v>164</v>
      </c>
      <c r="E64" s="106" t="s">
        <v>9</v>
      </c>
      <c r="F64" s="107">
        <v>134.27000000000001</v>
      </c>
      <c r="H64" s="85" t="s">
        <v>183</v>
      </c>
      <c r="I64" s="83" t="s">
        <v>247</v>
      </c>
      <c r="J64" s="83" t="s">
        <v>280</v>
      </c>
      <c r="K64" s="84" t="s">
        <v>12</v>
      </c>
      <c r="L64" s="100">
        <v>9.15</v>
      </c>
    </row>
    <row r="65" spans="2:12" x14ac:dyDescent="0.25">
      <c r="B65" s="85" t="s">
        <v>163</v>
      </c>
      <c r="C65" s="83" t="s">
        <v>146</v>
      </c>
      <c r="D65" s="83" t="s">
        <v>165</v>
      </c>
      <c r="E65" s="84" t="s">
        <v>9</v>
      </c>
      <c r="F65" s="100">
        <v>43.3</v>
      </c>
      <c r="H65" s="85" t="s">
        <v>183</v>
      </c>
      <c r="I65" s="83" t="s">
        <v>223</v>
      </c>
      <c r="J65" s="83" t="s">
        <v>282</v>
      </c>
      <c r="K65" s="84" t="s">
        <v>11</v>
      </c>
      <c r="L65" s="100">
        <v>68.7</v>
      </c>
    </row>
    <row r="66" spans="2:12" x14ac:dyDescent="0.25">
      <c r="B66" s="85" t="s">
        <v>163</v>
      </c>
      <c r="C66" s="83" t="s">
        <v>316</v>
      </c>
      <c r="D66" s="83" t="s">
        <v>402</v>
      </c>
      <c r="E66" s="84" t="s">
        <v>10</v>
      </c>
      <c r="F66" s="100">
        <v>81.8</v>
      </c>
      <c r="H66" s="85" t="s">
        <v>183</v>
      </c>
      <c r="I66" s="83" t="s">
        <v>138</v>
      </c>
      <c r="J66" s="83" t="s">
        <v>190</v>
      </c>
      <c r="K66" s="84" t="s">
        <v>11</v>
      </c>
      <c r="L66" s="100">
        <v>32.049999999999997</v>
      </c>
    </row>
    <row r="67" spans="2:12" x14ac:dyDescent="0.25">
      <c r="B67" s="85" t="s">
        <v>163</v>
      </c>
      <c r="C67" s="83" t="s">
        <v>317</v>
      </c>
      <c r="D67" s="83" t="s">
        <v>403</v>
      </c>
      <c r="E67" s="84" t="s">
        <v>10</v>
      </c>
      <c r="F67" s="100">
        <v>46.95</v>
      </c>
      <c r="H67" s="85" t="s">
        <v>183</v>
      </c>
      <c r="I67" s="83" t="s">
        <v>473</v>
      </c>
      <c r="J67" s="83" t="s">
        <v>474</v>
      </c>
      <c r="K67" s="84" t="s">
        <v>11</v>
      </c>
      <c r="L67" s="100">
        <v>29.55</v>
      </c>
    </row>
    <row r="68" spans="2:12" x14ac:dyDescent="0.25">
      <c r="B68" s="85" t="s">
        <v>163</v>
      </c>
      <c r="C68" s="83" t="s">
        <v>404</v>
      </c>
      <c r="D68" s="83" t="s">
        <v>405</v>
      </c>
      <c r="E68" s="84" t="s">
        <v>10</v>
      </c>
      <c r="F68" s="100">
        <v>11.35</v>
      </c>
      <c r="H68" s="85" t="s">
        <v>183</v>
      </c>
      <c r="I68" s="83" t="s">
        <v>514</v>
      </c>
      <c r="J68" s="83" t="s">
        <v>475</v>
      </c>
      <c r="K68" s="84" t="s">
        <v>11</v>
      </c>
      <c r="L68" s="100">
        <v>28.4</v>
      </c>
    </row>
    <row r="69" spans="2:12" x14ac:dyDescent="0.25">
      <c r="B69" s="85" t="s">
        <v>163</v>
      </c>
      <c r="C69" s="83" t="s">
        <v>149</v>
      </c>
      <c r="D69" s="83" t="s">
        <v>166</v>
      </c>
      <c r="E69" s="84" t="s">
        <v>10</v>
      </c>
      <c r="F69" s="100">
        <v>11.2</v>
      </c>
      <c r="H69" s="85" t="s">
        <v>183</v>
      </c>
      <c r="I69" s="83" t="s">
        <v>355</v>
      </c>
      <c r="J69" s="83" t="s">
        <v>476</v>
      </c>
      <c r="K69" s="84" t="s">
        <v>4</v>
      </c>
      <c r="L69" s="100">
        <v>82</v>
      </c>
    </row>
    <row r="70" spans="2:12" x14ac:dyDescent="0.25">
      <c r="B70" s="85" t="s">
        <v>163</v>
      </c>
      <c r="C70" s="83" t="s">
        <v>512</v>
      </c>
      <c r="D70" s="83" t="s">
        <v>548</v>
      </c>
      <c r="E70" s="84" t="s">
        <v>10</v>
      </c>
      <c r="F70" s="100">
        <v>3.9</v>
      </c>
      <c r="H70" s="86" t="s">
        <v>183</v>
      </c>
      <c r="I70" s="87" t="s">
        <v>139</v>
      </c>
      <c r="J70" s="87" t="s">
        <v>139</v>
      </c>
      <c r="K70" s="88" t="s">
        <v>8</v>
      </c>
      <c r="L70" s="101">
        <v>77.5</v>
      </c>
    </row>
    <row r="71" spans="2:12" x14ac:dyDescent="0.25">
      <c r="B71" s="85" t="s">
        <v>163</v>
      </c>
      <c r="C71" s="83" t="s">
        <v>123</v>
      </c>
      <c r="D71" s="83" t="s">
        <v>167</v>
      </c>
      <c r="E71" s="84" t="s">
        <v>12</v>
      </c>
      <c r="F71" s="100">
        <v>100.6</v>
      </c>
      <c r="H71" s="108" t="s">
        <v>477</v>
      </c>
      <c r="I71" s="105" t="s">
        <v>339</v>
      </c>
      <c r="J71" s="105" t="s">
        <v>478</v>
      </c>
      <c r="K71" s="106" t="s">
        <v>9</v>
      </c>
      <c r="L71" s="107">
        <v>130.04</v>
      </c>
    </row>
    <row r="72" spans="2:12" x14ac:dyDescent="0.25">
      <c r="B72" s="85" t="s">
        <v>163</v>
      </c>
      <c r="C72" s="83" t="s">
        <v>318</v>
      </c>
      <c r="D72" s="83" t="s">
        <v>406</v>
      </c>
      <c r="E72" s="84" t="s">
        <v>12</v>
      </c>
      <c r="F72" s="100">
        <v>62.25</v>
      </c>
      <c r="H72" s="85" t="s">
        <v>477</v>
      </c>
      <c r="I72" s="83" t="s">
        <v>141</v>
      </c>
      <c r="J72" s="83" t="s">
        <v>479</v>
      </c>
      <c r="K72" s="84" t="s">
        <v>9</v>
      </c>
      <c r="L72" s="100">
        <v>86.37</v>
      </c>
    </row>
    <row r="73" spans="2:12" x14ac:dyDescent="0.25">
      <c r="B73" s="85" t="s">
        <v>163</v>
      </c>
      <c r="C73" s="83" t="s">
        <v>151</v>
      </c>
      <c r="D73" s="83" t="s">
        <v>168</v>
      </c>
      <c r="E73" s="84" t="s">
        <v>12</v>
      </c>
      <c r="F73" s="100">
        <v>40.5</v>
      </c>
      <c r="H73" s="85" t="s">
        <v>477</v>
      </c>
      <c r="I73" s="83" t="s">
        <v>115</v>
      </c>
      <c r="J73" s="83" t="s">
        <v>480</v>
      </c>
      <c r="K73" s="84" t="s">
        <v>10</v>
      </c>
      <c r="L73" s="100">
        <v>208.3</v>
      </c>
    </row>
    <row r="74" spans="2:12" x14ac:dyDescent="0.25">
      <c r="B74" s="85" t="s">
        <v>163</v>
      </c>
      <c r="C74" s="83" t="s">
        <v>407</v>
      </c>
      <c r="D74" s="83" t="s">
        <v>408</v>
      </c>
      <c r="E74" s="84" t="s">
        <v>12</v>
      </c>
      <c r="F74" s="100">
        <v>27.45</v>
      </c>
      <c r="H74" s="85" t="s">
        <v>477</v>
      </c>
      <c r="I74" s="83" t="s">
        <v>225</v>
      </c>
      <c r="J74" s="83" t="s">
        <v>286</v>
      </c>
      <c r="K74" s="84" t="s">
        <v>10</v>
      </c>
      <c r="L74" s="100">
        <v>33.299999999999997</v>
      </c>
    </row>
    <row r="75" spans="2:12" x14ac:dyDescent="0.25">
      <c r="B75" s="85" t="s">
        <v>163</v>
      </c>
      <c r="C75" s="83" t="s">
        <v>409</v>
      </c>
      <c r="D75" s="83" t="s">
        <v>410</v>
      </c>
      <c r="E75" s="84" t="s">
        <v>12</v>
      </c>
      <c r="F75" s="100">
        <v>18.100000000000001</v>
      </c>
      <c r="H75" s="85" t="s">
        <v>477</v>
      </c>
      <c r="I75" s="83" t="s">
        <v>481</v>
      </c>
      <c r="J75" s="83" t="s">
        <v>482</v>
      </c>
      <c r="K75" s="84" t="s">
        <v>10</v>
      </c>
      <c r="L75" s="100">
        <v>22.65</v>
      </c>
    </row>
    <row r="76" spans="2:12" x14ac:dyDescent="0.25">
      <c r="B76" s="85" t="s">
        <v>163</v>
      </c>
      <c r="C76" s="83" t="s">
        <v>107</v>
      </c>
      <c r="D76" s="83" t="s">
        <v>108</v>
      </c>
      <c r="E76" s="84" t="s">
        <v>11</v>
      </c>
      <c r="F76" s="100">
        <v>56.85</v>
      </c>
      <c r="H76" s="85" t="s">
        <v>477</v>
      </c>
      <c r="I76" s="83" t="s">
        <v>509</v>
      </c>
      <c r="J76" s="83" t="s">
        <v>340</v>
      </c>
      <c r="K76" s="84" t="s">
        <v>12</v>
      </c>
      <c r="L76" s="100">
        <v>88.15</v>
      </c>
    </row>
    <row r="77" spans="2:12" x14ac:dyDescent="0.25">
      <c r="B77" s="85" t="s">
        <v>163</v>
      </c>
      <c r="C77" s="83" t="s">
        <v>234</v>
      </c>
      <c r="D77" s="83" t="s">
        <v>255</v>
      </c>
      <c r="E77" s="84" t="s">
        <v>11</v>
      </c>
      <c r="F77" s="100">
        <v>3.95</v>
      </c>
      <c r="H77" s="85" t="s">
        <v>477</v>
      </c>
      <c r="I77" s="83" t="s">
        <v>341</v>
      </c>
      <c r="J77" s="83" t="s">
        <v>483</v>
      </c>
      <c r="K77" s="84" t="s">
        <v>12</v>
      </c>
      <c r="L77" s="100">
        <v>27.55</v>
      </c>
    </row>
    <row r="78" spans="2:12" x14ac:dyDescent="0.25">
      <c r="B78" s="85" t="s">
        <v>163</v>
      </c>
      <c r="C78" s="83" t="s">
        <v>124</v>
      </c>
      <c r="D78" s="83" t="s">
        <v>169</v>
      </c>
      <c r="E78" s="84" t="s">
        <v>4</v>
      </c>
      <c r="F78" s="100">
        <v>194</v>
      </c>
      <c r="H78" s="85" t="s">
        <v>477</v>
      </c>
      <c r="I78" s="83" t="s">
        <v>484</v>
      </c>
      <c r="J78" s="83" t="s">
        <v>485</v>
      </c>
      <c r="K78" s="84" t="s">
        <v>12</v>
      </c>
      <c r="L78" s="100">
        <v>26.5</v>
      </c>
    </row>
    <row r="79" spans="2:12" x14ac:dyDescent="0.25">
      <c r="B79" s="86" t="s">
        <v>163</v>
      </c>
      <c r="C79" s="87" t="s">
        <v>125</v>
      </c>
      <c r="D79" s="87" t="s">
        <v>125</v>
      </c>
      <c r="E79" s="88" t="s">
        <v>8</v>
      </c>
      <c r="F79" s="101">
        <v>96.5</v>
      </c>
      <c r="H79" s="85" t="s">
        <v>477</v>
      </c>
      <c r="I79" s="83" t="s">
        <v>246</v>
      </c>
      <c r="J79" s="83" t="s">
        <v>89</v>
      </c>
      <c r="K79" s="84" t="s">
        <v>12</v>
      </c>
      <c r="L79" s="100">
        <v>22.1</v>
      </c>
    </row>
    <row r="80" spans="2:12" x14ac:dyDescent="0.25">
      <c r="B80" s="108" t="s">
        <v>95</v>
      </c>
      <c r="C80" s="105" t="s">
        <v>505</v>
      </c>
      <c r="D80" s="105" t="s">
        <v>96</v>
      </c>
      <c r="E80" s="106" t="s">
        <v>9</v>
      </c>
      <c r="F80" s="107">
        <v>262.31</v>
      </c>
      <c r="H80" s="85" t="s">
        <v>477</v>
      </c>
      <c r="I80" s="83" t="s">
        <v>525</v>
      </c>
      <c r="J80" s="83" t="s">
        <v>549</v>
      </c>
      <c r="K80" s="84" t="s">
        <v>12</v>
      </c>
      <c r="L80" s="100">
        <v>4.9000000000000004</v>
      </c>
    </row>
    <row r="81" spans="2:12" x14ac:dyDescent="0.25">
      <c r="B81" s="85" t="s">
        <v>95</v>
      </c>
      <c r="C81" s="83" t="s">
        <v>147</v>
      </c>
      <c r="D81" s="83" t="s">
        <v>174</v>
      </c>
      <c r="E81" s="84" t="s">
        <v>9</v>
      </c>
      <c r="F81" s="100">
        <v>19.71</v>
      </c>
      <c r="H81" s="85" t="s">
        <v>477</v>
      </c>
      <c r="I81" s="83" t="s">
        <v>342</v>
      </c>
      <c r="J81" s="83" t="s">
        <v>486</v>
      </c>
      <c r="K81" s="84" t="s">
        <v>11</v>
      </c>
      <c r="L81" s="100">
        <v>73.400000000000006</v>
      </c>
    </row>
    <row r="82" spans="2:12" x14ac:dyDescent="0.25">
      <c r="B82" s="85" t="s">
        <v>95</v>
      </c>
      <c r="C82" s="83" t="s">
        <v>208</v>
      </c>
      <c r="D82" s="83" t="s">
        <v>117</v>
      </c>
      <c r="E82" s="84" t="s">
        <v>10</v>
      </c>
      <c r="F82" s="100">
        <v>179.6</v>
      </c>
      <c r="H82" s="85" t="s">
        <v>477</v>
      </c>
      <c r="I82" s="83" t="s">
        <v>487</v>
      </c>
      <c r="J82" s="83" t="s">
        <v>488</v>
      </c>
      <c r="K82" s="84" t="s">
        <v>11</v>
      </c>
      <c r="L82" s="100">
        <v>44.65</v>
      </c>
    </row>
    <row r="83" spans="2:12" x14ac:dyDescent="0.25">
      <c r="B83" s="85" t="s">
        <v>95</v>
      </c>
      <c r="C83" s="83" t="s">
        <v>170</v>
      </c>
      <c r="D83" s="83" t="s">
        <v>170</v>
      </c>
      <c r="E83" s="84" t="s">
        <v>10</v>
      </c>
      <c r="F83" s="100">
        <v>53.15</v>
      </c>
      <c r="H83" s="85" t="s">
        <v>477</v>
      </c>
      <c r="I83" s="83" t="s">
        <v>489</v>
      </c>
      <c r="J83" s="83" t="s">
        <v>490</v>
      </c>
      <c r="K83" s="84" t="s">
        <v>11</v>
      </c>
      <c r="L83" s="100">
        <v>16.25</v>
      </c>
    </row>
    <row r="84" spans="2:12" x14ac:dyDescent="0.25">
      <c r="B84" s="85" t="s">
        <v>95</v>
      </c>
      <c r="C84" s="83" t="s">
        <v>523</v>
      </c>
      <c r="D84" s="83" t="s">
        <v>209</v>
      </c>
      <c r="E84" s="84" t="s">
        <v>10</v>
      </c>
      <c r="F84" s="100">
        <v>30.2</v>
      </c>
      <c r="H84" s="85" t="s">
        <v>477</v>
      </c>
      <c r="I84" s="83" t="s">
        <v>356</v>
      </c>
      <c r="J84" s="83" t="s">
        <v>491</v>
      </c>
      <c r="K84" s="84" t="s">
        <v>4</v>
      </c>
      <c r="L84" s="100">
        <v>140</v>
      </c>
    </row>
    <row r="85" spans="2:12" x14ac:dyDescent="0.25">
      <c r="B85" s="85" t="s">
        <v>95</v>
      </c>
      <c r="C85" s="83" t="s">
        <v>114</v>
      </c>
      <c r="D85" s="83" t="s">
        <v>118</v>
      </c>
      <c r="E85" s="84" t="s">
        <v>12</v>
      </c>
      <c r="F85" s="100">
        <v>60.35</v>
      </c>
      <c r="H85" s="86" t="s">
        <v>477</v>
      </c>
      <c r="I85" s="87" t="s">
        <v>357</v>
      </c>
      <c r="J85" s="87" t="s">
        <v>357</v>
      </c>
      <c r="K85" s="88" t="s">
        <v>8</v>
      </c>
      <c r="L85" s="101">
        <v>48</v>
      </c>
    </row>
    <row r="86" spans="2:12" x14ac:dyDescent="0.25">
      <c r="B86" s="85" t="s">
        <v>95</v>
      </c>
      <c r="C86" s="83" t="s">
        <v>210</v>
      </c>
      <c r="D86" s="83" t="s">
        <v>252</v>
      </c>
      <c r="E86" s="84" t="s">
        <v>12</v>
      </c>
      <c r="F86" s="100">
        <v>46.2</v>
      </c>
      <c r="H86" s="108" t="s">
        <v>191</v>
      </c>
      <c r="I86" s="105" t="s">
        <v>140</v>
      </c>
      <c r="J86" s="105" t="s">
        <v>192</v>
      </c>
      <c r="K86" s="106" t="s">
        <v>9</v>
      </c>
      <c r="L86" s="107">
        <v>148.66999999999999</v>
      </c>
    </row>
    <row r="87" spans="2:12" x14ac:dyDescent="0.25">
      <c r="B87" s="85" t="s">
        <v>95</v>
      </c>
      <c r="C87" s="83" t="s">
        <v>233</v>
      </c>
      <c r="D87" s="83" t="s">
        <v>254</v>
      </c>
      <c r="E87" s="84" t="s">
        <v>12</v>
      </c>
      <c r="F87" s="100">
        <v>18.25</v>
      </c>
      <c r="H87" s="85" t="s">
        <v>191</v>
      </c>
      <c r="I87" s="83" t="s">
        <v>250</v>
      </c>
      <c r="J87" s="83" t="s">
        <v>288</v>
      </c>
      <c r="K87" s="84" t="s">
        <v>9</v>
      </c>
      <c r="L87" s="100">
        <v>35.590000000000003</v>
      </c>
    </row>
    <row r="88" spans="2:12" x14ac:dyDescent="0.25">
      <c r="B88" s="85" t="s">
        <v>95</v>
      </c>
      <c r="C88" s="83" t="s">
        <v>422</v>
      </c>
      <c r="D88" s="83" t="s">
        <v>236</v>
      </c>
      <c r="E88" s="84" t="s">
        <v>12</v>
      </c>
      <c r="F88" s="100">
        <v>15.15</v>
      </c>
      <c r="H88" s="85" t="s">
        <v>191</v>
      </c>
      <c r="I88" s="83" t="s">
        <v>226</v>
      </c>
      <c r="J88" s="83" t="s">
        <v>289</v>
      </c>
      <c r="K88" s="84" t="s">
        <v>10</v>
      </c>
      <c r="L88" s="100">
        <v>144.55000000000001</v>
      </c>
    </row>
    <row r="89" spans="2:12" x14ac:dyDescent="0.25">
      <c r="B89" s="85" t="s">
        <v>95</v>
      </c>
      <c r="C89" s="83" t="s">
        <v>423</v>
      </c>
      <c r="D89" s="83" t="s">
        <v>424</v>
      </c>
      <c r="E89" s="84" t="s">
        <v>12</v>
      </c>
      <c r="F89" s="100">
        <v>13.95</v>
      </c>
      <c r="H89" s="85" t="s">
        <v>191</v>
      </c>
      <c r="I89" s="83" t="s">
        <v>227</v>
      </c>
      <c r="J89" s="83" t="s">
        <v>193</v>
      </c>
      <c r="K89" s="84" t="s">
        <v>10</v>
      </c>
      <c r="L89" s="100">
        <v>50.05</v>
      </c>
    </row>
    <row r="90" spans="2:12" x14ac:dyDescent="0.25">
      <c r="B90" s="85" t="s">
        <v>95</v>
      </c>
      <c r="C90" s="83" t="s">
        <v>518</v>
      </c>
      <c r="D90" s="83" t="s">
        <v>425</v>
      </c>
      <c r="E90" s="84" t="s">
        <v>12</v>
      </c>
      <c r="F90" s="100">
        <v>12.45</v>
      </c>
      <c r="H90" s="85" t="s">
        <v>191</v>
      </c>
      <c r="I90" s="83" t="s">
        <v>513</v>
      </c>
      <c r="J90" s="83" t="s">
        <v>162</v>
      </c>
      <c r="K90" s="84" t="s">
        <v>10</v>
      </c>
      <c r="L90" s="100">
        <v>9.85</v>
      </c>
    </row>
    <row r="91" spans="2:12" x14ac:dyDescent="0.25">
      <c r="B91" s="85" t="s">
        <v>95</v>
      </c>
      <c r="C91" s="83" t="s">
        <v>92</v>
      </c>
      <c r="D91" s="83" t="s">
        <v>253</v>
      </c>
      <c r="E91" s="84" t="s">
        <v>12</v>
      </c>
      <c r="F91" s="100">
        <v>10.050000000000001</v>
      </c>
      <c r="H91" s="85" t="s">
        <v>191</v>
      </c>
      <c r="I91" s="83" t="s">
        <v>143</v>
      </c>
      <c r="J91" s="83" t="s">
        <v>195</v>
      </c>
      <c r="K91" s="84" t="s">
        <v>12</v>
      </c>
      <c r="L91" s="100">
        <v>74.2</v>
      </c>
    </row>
    <row r="92" spans="2:12" x14ac:dyDescent="0.25">
      <c r="B92" s="85" t="s">
        <v>95</v>
      </c>
      <c r="C92" s="83" t="s">
        <v>127</v>
      </c>
      <c r="D92" s="83" t="s">
        <v>171</v>
      </c>
      <c r="E92" s="84" t="s">
        <v>11</v>
      </c>
      <c r="F92" s="100">
        <v>58.55</v>
      </c>
      <c r="H92" s="85" t="s">
        <v>191</v>
      </c>
      <c r="I92" s="83" t="s">
        <v>343</v>
      </c>
      <c r="J92" s="83" t="s">
        <v>197</v>
      </c>
      <c r="K92" s="84" t="s">
        <v>12</v>
      </c>
      <c r="L92" s="100">
        <v>66.7</v>
      </c>
    </row>
    <row r="93" spans="2:12" x14ac:dyDescent="0.25">
      <c r="B93" s="85" t="s">
        <v>95</v>
      </c>
      <c r="C93" s="83" t="s">
        <v>93</v>
      </c>
      <c r="D93" s="83" t="s">
        <v>97</v>
      </c>
      <c r="E93" s="84" t="s">
        <v>11</v>
      </c>
      <c r="F93" s="100">
        <v>46.85</v>
      </c>
      <c r="H93" s="85" t="s">
        <v>191</v>
      </c>
      <c r="I93" s="83" t="s">
        <v>160</v>
      </c>
      <c r="J93" s="83" t="s">
        <v>196</v>
      </c>
      <c r="K93" s="84" t="s">
        <v>12</v>
      </c>
      <c r="L93" s="100">
        <v>28.9</v>
      </c>
    </row>
    <row r="94" spans="2:12" x14ac:dyDescent="0.25">
      <c r="B94" s="85" t="s">
        <v>95</v>
      </c>
      <c r="C94" s="83" t="s">
        <v>426</v>
      </c>
      <c r="D94" s="83" t="s">
        <v>427</v>
      </c>
      <c r="E94" s="84" t="s">
        <v>11</v>
      </c>
      <c r="F94" s="100">
        <v>27.35</v>
      </c>
      <c r="H94" s="85" t="s">
        <v>191</v>
      </c>
      <c r="I94" s="83" t="s">
        <v>492</v>
      </c>
      <c r="J94" s="83" t="s">
        <v>493</v>
      </c>
      <c r="K94" s="84" t="s">
        <v>12</v>
      </c>
      <c r="L94" s="100">
        <v>20.5</v>
      </c>
    </row>
    <row r="95" spans="2:12" x14ac:dyDescent="0.25">
      <c r="B95" s="85" t="s">
        <v>95</v>
      </c>
      <c r="C95" s="83" t="s">
        <v>348</v>
      </c>
      <c r="D95" s="83" t="s">
        <v>428</v>
      </c>
      <c r="E95" s="84" t="s">
        <v>4</v>
      </c>
      <c r="F95" s="100">
        <v>108</v>
      </c>
      <c r="H95" s="85" t="s">
        <v>191</v>
      </c>
      <c r="I95" s="83" t="s">
        <v>142</v>
      </c>
      <c r="J95" s="83" t="s">
        <v>194</v>
      </c>
      <c r="K95" s="84" t="s">
        <v>12</v>
      </c>
      <c r="L95" s="100">
        <v>17.75</v>
      </c>
    </row>
    <row r="96" spans="2:12" x14ac:dyDescent="0.25">
      <c r="B96" s="86" t="s">
        <v>95</v>
      </c>
      <c r="C96" s="87" t="s">
        <v>94</v>
      </c>
      <c r="D96" s="87" t="s">
        <v>94</v>
      </c>
      <c r="E96" s="88" t="s">
        <v>8</v>
      </c>
      <c r="F96" s="101">
        <v>71</v>
      </c>
      <c r="H96" s="85" t="s">
        <v>191</v>
      </c>
      <c r="I96" s="83" t="s">
        <v>161</v>
      </c>
      <c r="J96" s="83" t="s">
        <v>198</v>
      </c>
      <c r="K96" s="84" t="s">
        <v>12</v>
      </c>
      <c r="L96" s="100">
        <v>13.1</v>
      </c>
    </row>
    <row r="97" spans="2:12" x14ac:dyDescent="0.25">
      <c r="B97" s="108" t="s">
        <v>256</v>
      </c>
      <c r="C97" s="105" t="s">
        <v>212</v>
      </c>
      <c r="D97" s="105" t="s">
        <v>257</v>
      </c>
      <c r="E97" s="106" t="s">
        <v>9</v>
      </c>
      <c r="F97" s="107">
        <v>191.44</v>
      </c>
      <c r="H97" s="85" t="s">
        <v>191</v>
      </c>
      <c r="I97" s="83" t="s">
        <v>157</v>
      </c>
      <c r="J97" s="83" t="s">
        <v>199</v>
      </c>
      <c r="K97" s="84" t="s">
        <v>11</v>
      </c>
      <c r="L97" s="100">
        <v>12.65</v>
      </c>
    </row>
    <row r="98" spans="2:12" x14ac:dyDescent="0.25">
      <c r="B98" s="85" t="s">
        <v>256</v>
      </c>
      <c r="C98" s="83" t="s">
        <v>411</v>
      </c>
      <c r="D98" s="83" t="s">
        <v>412</v>
      </c>
      <c r="E98" s="84" t="s">
        <v>9</v>
      </c>
      <c r="F98" s="100">
        <v>8.77</v>
      </c>
      <c r="H98" s="85" t="s">
        <v>191</v>
      </c>
      <c r="I98" s="83" t="s">
        <v>494</v>
      </c>
      <c r="J98" s="83" t="s">
        <v>495</v>
      </c>
      <c r="K98" s="84" t="s">
        <v>11</v>
      </c>
      <c r="L98" s="100">
        <v>7.8</v>
      </c>
    </row>
    <row r="99" spans="2:12" x14ac:dyDescent="0.25">
      <c r="B99" s="85" t="s">
        <v>256</v>
      </c>
      <c r="C99" s="83" t="s">
        <v>319</v>
      </c>
      <c r="D99" s="83" t="s">
        <v>413</v>
      </c>
      <c r="E99" s="84" t="s">
        <v>10</v>
      </c>
      <c r="F99" s="100">
        <v>66.849999999999994</v>
      </c>
      <c r="H99" s="85" t="s">
        <v>191</v>
      </c>
      <c r="I99" s="83" t="s">
        <v>232</v>
      </c>
      <c r="J99" s="83" t="s">
        <v>290</v>
      </c>
      <c r="K99" s="84" t="s">
        <v>4</v>
      </c>
      <c r="L99" s="100">
        <v>113</v>
      </c>
    </row>
    <row r="100" spans="2:12" x14ac:dyDescent="0.25">
      <c r="B100" s="85" t="s">
        <v>256</v>
      </c>
      <c r="C100" s="83" t="s">
        <v>235</v>
      </c>
      <c r="D100" s="83" t="s">
        <v>258</v>
      </c>
      <c r="E100" s="84" t="s">
        <v>10</v>
      </c>
      <c r="F100" s="100">
        <v>63.1</v>
      </c>
      <c r="H100" s="86" t="s">
        <v>191</v>
      </c>
      <c r="I100" s="87" t="s">
        <v>144</v>
      </c>
      <c r="J100" s="87" t="s">
        <v>144</v>
      </c>
      <c r="K100" s="88" t="s">
        <v>8</v>
      </c>
      <c r="L100" s="101">
        <v>48</v>
      </c>
    </row>
    <row r="101" spans="2:12" x14ac:dyDescent="0.25">
      <c r="B101" s="85" t="s">
        <v>256</v>
      </c>
      <c r="C101" s="83" t="s">
        <v>237</v>
      </c>
      <c r="D101" s="83" t="s">
        <v>414</v>
      </c>
      <c r="E101" s="84" t="s">
        <v>10</v>
      </c>
      <c r="F101" s="100">
        <v>14.35</v>
      </c>
      <c r="H101" s="2"/>
      <c r="K101" s="2"/>
      <c r="L101" s="104"/>
    </row>
    <row r="102" spans="2:12" x14ac:dyDescent="0.25">
      <c r="B102" s="85" t="s">
        <v>256</v>
      </c>
      <c r="C102" s="83" t="s">
        <v>214</v>
      </c>
      <c r="D102" s="83" t="s">
        <v>260</v>
      </c>
      <c r="E102" s="84" t="s">
        <v>12</v>
      </c>
      <c r="F102" s="100">
        <v>85.2</v>
      </c>
      <c r="H102" s="2"/>
      <c r="K102" s="2"/>
      <c r="L102" s="104"/>
    </row>
    <row r="103" spans="2:12" x14ac:dyDescent="0.25">
      <c r="B103" s="85" t="s">
        <v>256</v>
      </c>
      <c r="C103" s="83" t="s">
        <v>213</v>
      </c>
      <c r="D103" s="83" t="s">
        <v>259</v>
      </c>
      <c r="E103" s="84" t="s">
        <v>12</v>
      </c>
      <c r="F103" s="100">
        <v>75.45</v>
      </c>
      <c r="H103" s="2"/>
      <c r="K103" s="2"/>
      <c r="L103" s="104"/>
    </row>
    <row r="104" spans="2:12" x14ac:dyDescent="0.25">
      <c r="B104" s="85" t="s">
        <v>256</v>
      </c>
      <c r="C104" s="83" t="s">
        <v>510</v>
      </c>
      <c r="D104" s="83" t="s">
        <v>415</v>
      </c>
      <c r="E104" s="84" t="s">
        <v>12</v>
      </c>
      <c r="F104" s="100">
        <v>62.85</v>
      </c>
      <c r="H104" s="2"/>
      <c r="K104" s="2"/>
      <c r="L104" s="104"/>
    </row>
    <row r="105" spans="2:12" x14ac:dyDescent="0.25">
      <c r="B105" s="85" t="s">
        <v>256</v>
      </c>
      <c r="C105" s="83" t="s">
        <v>128</v>
      </c>
      <c r="D105" s="83" t="s">
        <v>416</v>
      </c>
      <c r="E105" s="84" t="s">
        <v>12</v>
      </c>
      <c r="F105" s="100">
        <v>22.7</v>
      </c>
      <c r="H105" s="2"/>
      <c r="K105" s="2"/>
      <c r="L105" s="104"/>
    </row>
    <row r="106" spans="2:12" x14ac:dyDescent="0.25">
      <c r="B106" s="85" t="s">
        <v>256</v>
      </c>
      <c r="C106" s="83" t="s">
        <v>417</v>
      </c>
      <c r="D106" s="83" t="s">
        <v>418</v>
      </c>
      <c r="E106" s="84" t="s">
        <v>12</v>
      </c>
      <c r="F106" s="100">
        <v>8.5500000000000007</v>
      </c>
      <c r="H106" s="2"/>
      <c r="K106" s="2"/>
      <c r="L106" s="104"/>
    </row>
    <row r="107" spans="2:12" x14ac:dyDescent="0.25">
      <c r="B107" s="85" t="s">
        <v>256</v>
      </c>
      <c r="C107" s="83" t="s">
        <v>320</v>
      </c>
      <c r="D107" s="83" t="s">
        <v>419</v>
      </c>
      <c r="E107" s="84" t="s">
        <v>11</v>
      </c>
      <c r="F107" s="100">
        <v>51.2</v>
      </c>
      <c r="H107" s="2"/>
      <c r="K107" s="2"/>
      <c r="L107" s="104"/>
    </row>
    <row r="108" spans="2:12" x14ac:dyDescent="0.25">
      <c r="B108" s="85" t="s">
        <v>256</v>
      </c>
      <c r="C108" s="83" t="s">
        <v>420</v>
      </c>
      <c r="D108" s="83" t="s">
        <v>421</v>
      </c>
      <c r="E108" s="84" t="s">
        <v>11</v>
      </c>
      <c r="F108" s="100">
        <v>5.15</v>
      </c>
      <c r="H108" s="2"/>
      <c r="K108" s="2"/>
      <c r="L108" s="104"/>
    </row>
    <row r="109" spans="2:12" x14ac:dyDescent="0.25">
      <c r="B109" s="85" t="s">
        <v>256</v>
      </c>
      <c r="C109" s="83" t="s">
        <v>215</v>
      </c>
      <c r="D109" s="83" t="s">
        <v>261</v>
      </c>
      <c r="E109" s="84" t="s">
        <v>11</v>
      </c>
      <c r="F109" s="100">
        <v>4.8499999999999996</v>
      </c>
      <c r="H109" s="2"/>
      <c r="K109" s="2"/>
      <c r="L109" s="104"/>
    </row>
    <row r="110" spans="2:12" x14ac:dyDescent="0.25">
      <c r="B110" s="85" t="s">
        <v>256</v>
      </c>
      <c r="C110" s="83" t="s">
        <v>228</v>
      </c>
      <c r="D110" s="83" t="s">
        <v>262</v>
      </c>
      <c r="E110" s="84" t="s">
        <v>4</v>
      </c>
      <c r="F110" s="100">
        <v>170</v>
      </c>
      <c r="H110" s="2"/>
      <c r="K110" s="2"/>
      <c r="L110" s="104"/>
    </row>
    <row r="111" spans="2:12" x14ac:dyDescent="0.25">
      <c r="B111" s="86" t="s">
        <v>256</v>
      </c>
      <c r="C111" s="87" t="s">
        <v>229</v>
      </c>
      <c r="D111" s="87" t="s">
        <v>229</v>
      </c>
      <c r="E111" s="88" t="s">
        <v>8</v>
      </c>
      <c r="F111" s="101">
        <v>60.5</v>
      </c>
      <c r="H111" s="2"/>
      <c r="K111" s="2"/>
      <c r="L111" s="104"/>
    </row>
    <row r="112" spans="2:12" x14ac:dyDescent="0.25">
      <c r="H112" s="2"/>
      <c r="K112" s="2"/>
      <c r="L112" s="72"/>
    </row>
    <row r="113" spans="3:12" x14ac:dyDescent="0.25">
      <c r="C113" s="126" t="s">
        <v>121</v>
      </c>
      <c r="D113" s="126"/>
      <c r="E113" s="126"/>
      <c r="F113" s="126"/>
    </row>
    <row r="114" spans="3:12" x14ac:dyDescent="0.25">
      <c r="C114" s="126" t="s">
        <v>496</v>
      </c>
      <c r="D114" s="126"/>
      <c r="E114" s="126"/>
      <c r="F114" s="126"/>
      <c r="I114" s="127" t="s">
        <v>76</v>
      </c>
      <c r="J114" s="127"/>
      <c r="K114" s="127"/>
      <c r="L114" s="127"/>
    </row>
    <row r="115" spans="3:12" x14ac:dyDescent="0.25"/>
    <row r="116" spans="3:12" x14ac:dyDescent="0.25"/>
    <row r="117" spans="3:12" x14ac:dyDescent="0.25"/>
    <row r="118" spans="3:12" x14ac:dyDescent="0.25"/>
    <row r="119" spans="3:12" x14ac:dyDescent="0.25"/>
    <row r="120" spans="3:12" x14ac:dyDescent="0.25"/>
    <row r="121" spans="3:12" x14ac:dyDescent="0.25"/>
    <row r="122" spans="3:12" x14ac:dyDescent="0.25"/>
    <row r="123" spans="3:12" x14ac:dyDescent="0.25"/>
    <row r="124" spans="3:12" x14ac:dyDescent="0.25"/>
    <row r="125" spans="3:12" x14ac:dyDescent="0.25"/>
    <row r="126" spans="3:12" hidden="1" x14ac:dyDescent="0.25">
      <c r="C126" s="76"/>
      <c r="E126" s="2"/>
      <c r="F126" s="72"/>
      <c r="I126" s="24"/>
      <c r="K126" s="2"/>
    </row>
    <row r="127" spans="3:12" x14ac:dyDescent="0.25"/>
    <row r="128" spans="3:12" x14ac:dyDescent="0.25"/>
    <row r="129" x14ac:dyDescent="0.25"/>
    <row r="141" x14ac:dyDescent="0.25"/>
    <row r="142" x14ac:dyDescent="0.25"/>
    <row r="143" x14ac:dyDescent="0.25"/>
  </sheetData>
  <sheetProtection formatCells="0" formatColumns="0" formatRows="0" sort="0" autoFilter="0"/>
  <mergeCells count="3">
    <mergeCell ref="C113:F113"/>
    <mergeCell ref="C114:F114"/>
    <mergeCell ref="I114:L114"/>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Rules</vt:lpstr>
      <vt:lpstr>Roster Entry</vt:lpstr>
      <vt:lpstr>All Players</vt:lpstr>
      <vt:lpstr>Rules!Print_Area</vt:lpstr>
      <vt:lpstr>Rules!scoringrules</vt:lpstr>
    </vt:vector>
  </TitlesOfParts>
  <Company>DR Inc</Company>
  <LinksUpToDate>false</LinksUpToDate>
  <SharedDoc>false</SharedDoc>
  <HyperlinkBase>http://home.comcast.net/~roloff651/</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Playoff Pool Roster Entry tool</dc:title>
  <dc:creator>Dan Roloff</dc:creator>
  <cp:lastModifiedBy>Dan Roloff</cp:lastModifiedBy>
  <dcterms:created xsi:type="dcterms:W3CDTF">2011-01-04T03:33:20Z</dcterms:created>
  <dcterms:modified xsi:type="dcterms:W3CDTF">2026-01-08T21:07:44Z</dcterms:modified>
</cp:coreProperties>
</file>